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ppark\Desktop\0FARMINGDALE\1ABLE ms\Manuscript\Spreadsheets\"/>
    </mc:Choice>
  </mc:AlternateContent>
  <xr:revisionPtr revIDLastSave="0" documentId="13_ncr:1_{406515AB-D991-49A2-B0C9-D69E4B2FE3BC}" xr6:coauthVersionLast="47" xr6:coauthVersionMax="47" xr10:uidLastSave="{00000000-0000-0000-0000-000000000000}"/>
  <bookViews>
    <workbookView xWindow="2676" yWindow="60" windowWidth="18552" windowHeight="12048" xr2:uid="{00000000-000D-0000-FFFF-FFFF00000000}"/>
  </bookViews>
  <sheets>
    <sheet name="REAL DATA" sheetId="5" r:id="rId1"/>
    <sheet name="DescStats - STUDENT" sheetId="4" r:id="rId2"/>
    <sheet name="DescStats - INSTRUCTOR" sheetId="1" r:id="rId3"/>
    <sheet name="RESOURCE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2" i="4" l="1"/>
  <c r="N151" i="4"/>
  <c r="I151" i="4"/>
  <c r="N149" i="4"/>
  <c r="N148" i="4"/>
  <c r="N147" i="4"/>
  <c r="G139" i="4" s="1"/>
  <c r="H139" i="4" s="1"/>
  <c r="I139" i="4" s="1"/>
  <c r="I146" i="4"/>
  <c r="I145" i="4"/>
  <c r="G140" i="4"/>
  <c r="H140" i="4" s="1"/>
  <c r="I140" i="4" s="1"/>
  <c r="G138" i="4"/>
  <c r="H138" i="4" s="1"/>
  <c r="I138" i="4" s="1"/>
  <c r="G137" i="4"/>
  <c r="H137" i="4" s="1"/>
  <c r="I137" i="4" s="1"/>
  <c r="G136" i="4"/>
  <c r="H136" i="4" s="1"/>
  <c r="I136" i="4" s="1"/>
  <c r="H134" i="4"/>
  <c r="I134" i="4" s="1"/>
  <c r="G134" i="4"/>
  <c r="G132" i="4"/>
  <c r="H132" i="4" s="1"/>
  <c r="I132" i="4" s="1"/>
  <c r="G131" i="4"/>
  <c r="H131" i="4" s="1"/>
  <c r="I131" i="4" s="1"/>
  <c r="G130" i="4"/>
  <c r="H130" i="4" s="1"/>
  <c r="I130" i="4" s="1"/>
  <c r="G128" i="4"/>
  <c r="H128" i="4" s="1"/>
  <c r="I128" i="4" s="1"/>
  <c r="G127" i="4"/>
  <c r="H127" i="4" s="1"/>
  <c r="I127" i="4" s="1"/>
  <c r="G125" i="4"/>
  <c r="H125" i="4" s="1"/>
  <c r="I125" i="4" s="1"/>
  <c r="G124" i="4"/>
  <c r="H124" i="4" s="1"/>
  <c r="I124" i="4" s="1"/>
  <c r="G123" i="4"/>
  <c r="H123" i="4" s="1"/>
  <c r="I123" i="4" s="1"/>
  <c r="G122" i="4"/>
  <c r="H122" i="4" s="1"/>
  <c r="I122" i="4" s="1"/>
  <c r="G120" i="4"/>
  <c r="H120" i="4" s="1"/>
  <c r="I120" i="4" s="1"/>
  <c r="G119" i="4"/>
  <c r="H119" i="4" s="1"/>
  <c r="I119" i="4" s="1"/>
  <c r="H117" i="4"/>
  <c r="I117" i="4" s="1"/>
  <c r="G117" i="4"/>
  <c r="G116" i="4"/>
  <c r="H116" i="4" s="1"/>
  <c r="I116" i="4" s="1"/>
  <c r="G115" i="4"/>
  <c r="H115" i="4" s="1"/>
  <c r="I115" i="4" s="1"/>
  <c r="G114" i="4"/>
  <c r="H114" i="4" s="1"/>
  <c r="I114" i="4" s="1"/>
  <c r="G112" i="4"/>
  <c r="H112" i="4" s="1"/>
  <c r="I112" i="4" s="1"/>
  <c r="G111" i="4"/>
  <c r="H111" i="4" s="1"/>
  <c r="I111" i="4" s="1"/>
  <c r="G109" i="4"/>
  <c r="H109" i="4" s="1"/>
  <c r="I109" i="4" s="1"/>
  <c r="G108" i="4"/>
  <c r="H108" i="4" s="1"/>
  <c r="I108" i="4" s="1"/>
  <c r="G106" i="4"/>
  <c r="H106" i="4" s="1"/>
  <c r="I106" i="4" s="1"/>
  <c r="G105" i="4"/>
  <c r="H105" i="4" s="1"/>
  <c r="I105" i="4" s="1"/>
  <c r="G103" i="4"/>
  <c r="H103" i="4" s="1"/>
  <c r="I103" i="4" s="1"/>
  <c r="G102" i="4"/>
  <c r="H102" i="4" s="1"/>
  <c r="I102" i="4" s="1"/>
  <c r="G101" i="4"/>
  <c r="H101" i="4" s="1"/>
  <c r="I101" i="4" s="1"/>
  <c r="G100" i="4"/>
  <c r="H100" i="4" s="1"/>
  <c r="I100" i="4" s="1"/>
  <c r="G99" i="4"/>
  <c r="H99" i="4" s="1"/>
  <c r="I99" i="4" s="1"/>
  <c r="G97" i="4"/>
  <c r="H97" i="4" s="1"/>
  <c r="I97" i="4" s="1"/>
  <c r="G96" i="4"/>
  <c r="H96" i="4" s="1"/>
  <c r="I96" i="4" s="1"/>
  <c r="G95" i="4"/>
  <c r="H95" i="4" s="1"/>
  <c r="I95" i="4" s="1"/>
  <c r="G94" i="4"/>
  <c r="H94" i="4" s="1"/>
  <c r="I94" i="4" s="1"/>
  <c r="G93" i="4"/>
  <c r="H93" i="4" s="1"/>
  <c r="I93" i="4" s="1"/>
  <c r="G91" i="4"/>
  <c r="H91" i="4" s="1"/>
  <c r="I91" i="4" s="1"/>
  <c r="G90" i="4"/>
  <c r="H90" i="4" s="1"/>
  <c r="I90" i="4" s="1"/>
  <c r="G89" i="4"/>
  <c r="H89" i="4" s="1"/>
  <c r="I89" i="4" s="1"/>
  <c r="G87" i="4"/>
  <c r="H87" i="4" s="1"/>
  <c r="I87" i="4" s="1"/>
  <c r="G85" i="4"/>
  <c r="H85" i="4" s="1"/>
  <c r="I85" i="4" s="1"/>
  <c r="G84" i="4"/>
  <c r="H84" i="4" s="1"/>
  <c r="I84" i="4" s="1"/>
  <c r="G82" i="4"/>
  <c r="H82" i="4" s="1"/>
  <c r="I82" i="4" s="1"/>
  <c r="G81" i="4"/>
  <c r="H81" i="4" s="1"/>
  <c r="I81" i="4" s="1"/>
  <c r="G80" i="4"/>
  <c r="H80" i="4" s="1"/>
  <c r="I80" i="4" s="1"/>
  <c r="H78" i="4"/>
  <c r="I78" i="4" s="1"/>
  <c r="G78" i="4"/>
  <c r="G77" i="4"/>
  <c r="H77" i="4" s="1"/>
  <c r="I77" i="4" s="1"/>
  <c r="G76" i="4"/>
  <c r="H76" i="4" s="1"/>
  <c r="I76" i="4" s="1"/>
  <c r="G75" i="4"/>
  <c r="H75" i="4" s="1"/>
  <c r="I75" i="4" s="1"/>
  <c r="G73" i="4"/>
  <c r="H73" i="4" s="1"/>
  <c r="I73" i="4" s="1"/>
  <c r="G72" i="4"/>
  <c r="H72" i="4" s="1"/>
  <c r="I72" i="4" s="1"/>
  <c r="G71" i="4"/>
  <c r="H71" i="4" s="1"/>
  <c r="I71" i="4" s="1"/>
  <c r="H70" i="4"/>
  <c r="I70" i="4" s="1"/>
  <c r="G70" i="4"/>
  <c r="G68" i="4"/>
  <c r="H68" i="4" s="1"/>
  <c r="I68" i="4" s="1"/>
  <c r="G67" i="4"/>
  <c r="H67" i="4" s="1"/>
  <c r="I67" i="4" s="1"/>
  <c r="G65" i="4"/>
  <c r="H65" i="4" s="1"/>
  <c r="I65" i="4" s="1"/>
  <c r="G64" i="4"/>
  <c r="H64" i="4" s="1"/>
  <c r="I64" i="4" s="1"/>
  <c r="G63" i="4"/>
  <c r="H63" i="4" s="1"/>
  <c r="I63" i="4" s="1"/>
  <c r="G62" i="4"/>
  <c r="H62" i="4" s="1"/>
  <c r="I62" i="4" s="1"/>
  <c r="H61" i="4"/>
  <c r="I61" i="4" s="1"/>
  <c r="G61" i="4"/>
  <c r="I59" i="4"/>
  <c r="G59" i="4"/>
  <c r="H59" i="4" s="1"/>
  <c r="G58" i="4"/>
  <c r="H58" i="4" s="1"/>
  <c r="I58" i="4" s="1"/>
  <c r="G57" i="4"/>
  <c r="H57" i="4" s="1"/>
  <c r="I57" i="4" s="1"/>
  <c r="G56" i="4"/>
  <c r="H56" i="4" s="1"/>
  <c r="I56" i="4" s="1"/>
  <c r="G55" i="4"/>
  <c r="H55" i="4" s="1"/>
  <c r="I55" i="4" s="1"/>
  <c r="G54" i="4"/>
  <c r="H54" i="4" s="1"/>
  <c r="I54" i="4" s="1"/>
  <c r="G53" i="4"/>
  <c r="H53" i="4" s="1"/>
  <c r="I53" i="4" s="1"/>
  <c r="G51" i="4"/>
  <c r="H51" i="4" s="1"/>
  <c r="I51" i="4" s="1"/>
  <c r="G50" i="4"/>
  <c r="H50" i="4" s="1"/>
  <c r="I50" i="4" s="1"/>
  <c r="G49" i="4"/>
  <c r="H49" i="4" s="1"/>
  <c r="I49" i="4" s="1"/>
  <c r="G48" i="4"/>
  <c r="H48" i="4" s="1"/>
  <c r="I48" i="4" s="1"/>
  <c r="G47" i="4"/>
  <c r="H47" i="4" s="1"/>
  <c r="I47" i="4" s="1"/>
  <c r="G46" i="4"/>
  <c r="H46" i="4" s="1"/>
  <c r="I46" i="4" s="1"/>
  <c r="G45" i="4"/>
  <c r="H45" i="4" s="1"/>
  <c r="I45" i="4" s="1"/>
  <c r="G44" i="4"/>
  <c r="H44" i="4" s="1"/>
  <c r="I44" i="4" s="1"/>
  <c r="G43" i="4"/>
  <c r="H43" i="4" s="1"/>
  <c r="I43" i="4" s="1"/>
  <c r="G42" i="4"/>
  <c r="H42" i="4" s="1"/>
  <c r="I42" i="4" s="1"/>
  <c r="H41" i="4"/>
  <c r="I41" i="4" s="1"/>
  <c r="G41" i="4"/>
  <c r="G40" i="4"/>
  <c r="H40" i="4" s="1"/>
  <c r="I40" i="4" s="1"/>
  <c r="G39" i="4"/>
  <c r="H39" i="4" s="1"/>
  <c r="I39" i="4" s="1"/>
  <c r="H38" i="4"/>
  <c r="I38" i="4" s="1"/>
  <c r="G38" i="4"/>
  <c r="H37" i="4"/>
  <c r="I37" i="4" s="1"/>
  <c r="G37" i="4"/>
  <c r="G36" i="4"/>
  <c r="H36" i="4" s="1"/>
  <c r="I36" i="4" s="1"/>
  <c r="G35" i="4"/>
  <c r="H35" i="4" s="1"/>
  <c r="I35" i="4" s="1"/>
  <c r="G34" i="4"/>
  <c r="H34" i="4" s="1"/>
  <c r="I34" i="4" s="1"/>
  <c r="G33" i="4"/>
  <c r="H33" i="4" s="1"/>
  <c r="I33" i="4" s="1"/>
  <c r="G32" i="4"/>
  <c r="H32" i="4" s="1"/>
  <c r="I32" i="4" s="1"/>
  <c r="G31" i="4"/>
  <c r="H31" i="4" s="1"/>
  <c r="I31" i="4" s="1"/>
  <c r="H30" i="4"/>
  <c r="I30" i="4" s="1"/>
  <c r="G30" i="4"/>
  <c r="H29" i="4"/>
  <c r="I29" i="4" s="1"/>
  <c r="G29" i="4"/>
  <c r="G28" i="4"/>
  <c r="H28" i="4" s="1"/>
  <c r="I28" i="4" s="1"/>
  <c r="G27" i="4"/>
  <c r="H27" i="4" s="1"/>
  <c r="I27" i="4" s="1"/>
  <c r="G26" i="4"/>
  <c r="H26" i="4" s="1"/>
  <c r="I26" i="4" s="1"/>
  <c r="G25" i="4"/>
  <c r="H25" i="4" s="1"/>
  <c r="I25" i="4" s="1"/>
  <c r="G24" i="4"/>
  <c r="H24" i="4" s="1"/>
  <c r="I24" i="4" s="1"/>
  <c r="G23" i="4"/>
  <c r="H23" i="4" s="1"/>
  <c r="I23" i="4" s="1"/>
  <c r="G22" i="4"/>
  <c r="H22" i="4" s="1"/>
  <c r="I22" i="4" s="1"/>
  <c r="G21" i="4"/>
  <c r="H21" i="4" s="1"/>
  <c r="I21" i="4" s="1"/>
  <c r="G20" i="4"/>
  <c r="H20" i="4" s="1"/>
  <c r="I20" i="4" s="1"/>
  <c r="G19" i="4"/>
  <c r="H19" i="4" s="1"/>
  <c r="I19" i="4" s="1"/>
  <c r="G18" i="4"/>
  <c r="H18" i="4" s="1"/>
  <c r="I18" i="4" s="1"/>
  <c r="G17" i="4"/>
  <c r="H17" i="4" s="1"/>
  <c r="I17" i="4" s="1"/>
  <c r="G16" i="4"/>
  <c r="H16" i="4" s="1"/>
  <c r="I16" i="4" s="1"/>
  <c r="G15" i="4"/>
  <c r="H15" i="4" s="1"/>
  <c r="I15" i="4" s="1"/>
  <c r="H14" i="4"/>
  <c r="I14" i="4" s="1"/>
  <c r="G14" i="4"/>
  <c r="H13" i="4"/>
  <c r="I13" i="4" s="1"/>
  <c r="G13" i="4"/>
  <c r="G12" i="4"/>
  <c r="H12" i="4" s="1"/>
  <c r="I12" i="4" s="1"/>
  <c r="G11" i="4"/>
  <c r="H11" i="4" s="1"/>
  <c r="I11" i="4" s="1"/>
  <c r="G10" i="4"/>
  <c r="H10" i="4" s="1"/>
  <c r="I10" i="4" s="1"/>
  <c r="N151" i="1"/>
  <c r="N149" i="1"/>
  <c r="N148" i="1"/>
  <c r="N147" i="1"/>
  <c r="G137" i="1" s="1"/>
  <c r="H137" i="1" s="1"/>
  <c r="I137" i="1" s="1"/>
  <c r="I145" i="1"/>
  <c r="I146" i="1"/>
  <c r="G60" i="4" l="1"/>
  <c r="H60" i="4" s="1"/>
  <c r="I60" i="4" s="1"/>
  <c r="G66" i="4"/>
  <c r="H66" i="4" s="1"/>
  <c r="I66" i="4" s="1"/>
  <c r="G83" i="4"/>
  <c r="H83" i="4" s="1"/>
  <c r="I83" i="4" s="1"/>
  <c r="G88" i="4"/>
  <c r="H88" i="4" s="1"/>
  <c r="I88" i="4" s="1"/>
  <c r="G107" i="4"/>
  <c r="H107" i="4" s="1"/>
  <c r="I107" i="4" s="1"/>
  <c r="G113" i="4"/>
  <c r="H113" i="4" s="1"/>
  <c r="I113" i="4" s="1"/>
  <c r="G118" i="4"/>
  <c r="H118" i="4" s="1"/>
  <c r="I118" i="4" s="1"/>
  <c r="G129" i="4"/>
  <c r="H129" i="4" s="1"/>
  <c r="I129" i="4" s="1"/>
  <c r="G135" i="4"/>
  <c r="H135" i="4" s="1"/>
  <c r="I135" i="4" s="1"/>
  <c r="I147" i="4"/>
  <c r="G52" i="4"/>
  <c r="H52" i="4" s="1"/>
  <c r="I52" i="4" s="1"/>
  <c r="G69" i="4"/>
  <c r="H69" i="4" s="1"/>
  <c r="I69" i="4" s="1"/>
  <c r="G74" i="4"/>
  <c r="H74" i="4" s="1"/>
  <c r="I74" i="4" s="1"/>
  <c r="G79" i="4"/>
  <c r="H79" i="4" s="1"/>
  <c r="I79" i="4" s="1"/>
  <c r="G86" i="4"/>
  <c r="H86" i="4" s="1"/>
  <c r="I86" i="4" s="1"/>
  <c r="G92" i="4"/>
  <c r="H92" i="4" s="1"/>
  <c r="I92" i="4" s="1"/>
  <c r="G98" i="4"/>
  <c r="H98" i="4" s="1"/>
  <c r="I98" i="4" s="1"/>
  <c r="G104" i="4"/>
  <c r="H104" i="4" s="1"/>
  <c r="I104" i="4" s="1"/>
  <c r="G110" i="4"/>
  <c r="H110" i="4" s="1"/>
  <c r="I110" i="4" s="1"/>
  <c r="G121" i="4"/>
  <c r="H121" i="4" s="1"/>
  <c r="I121" i="4" s="1"/>
  <c r="G126" i="4"/>
  <c r="H126" i="4" s="1"/>
  <c r="I126" i="4" s="1"/>
  <c r="G133" i="4"/>
  <c r="H133" i="4" s="1"/>
  <c r="I133" i="4" s="1"/>
  <c r="I150" i="4"/>
  <c r="I152" i="4" s="1"/>
  <c r="F156" i="4" s="1"/>
  <c r="G115" i="1"/>
  <c r="H115" i="1" s="1"/>
  <c r="I115" i="1" s="1"/>
  <c r="G123" i="1"/>
  <c r="H123" i="1" s="1"/>
  <c r="I123" i="1" s="1"/>
  <c r="G131" i="1"/>
  <c r="H131" i="1" s="1"/>
  <c r="I131" i="1" s="1"/>
  <c r="G139" i="1"/>
  <c r="H139" i="1" s="1"/>
  <c r="I139" i="1" s="1"/>
  <c r="G113" i="1"/>
  <c r="H113" i="1" s="1"/>
  <c r="I113" i="1" s="1"/>
  <c r="G130" i="1"/>
  <c r="H130" i="1" s="1"/>
  <c r="I130" i="1" s="1"/>
  <c r="G108" i="1"/>
  <c r="G116" i="1"/>
  <c r="H116" i="1" s="1"/>
  <c r="I116" i="1" s="1"/>
  <c r="G124" i="1"/>
  <c r="H124" i="1" s="1"/>
  <c r="I124" i="1" s="1"/>
  <c r="G132" i="1"/>
  <c r="H132" i="1" s="1"/>
  <c r="I132" i="1" s="1"/>
  <c r="G109" i="1"/>
  <c r="H109" i="1" s="1"/>
  <c r="I109" i="1" s="1"/>
  <c r="G117" i="1"/>
  <c r="H117" i="1" s="1"/>
  <c r="I117" i="1" s="1"/>
  <c r="G125" i="1"/>
  <c r="H125" i="1" s="1"/>
  <c r="I125" i="1" s="1"/>
  <c r="G133" i="1"/>
  <c r="H133" i="1" s="1"/>
  <c r="I133" i="1" s="1"/>
  <c r="G114" i="1"/>
  <c r="H114" i="1" s="1"/>
  <c r="I114" i="1" s="1"/>
  <c r="G138" i="1"/>
  <c r="H138" i="1" s="1"/>
  <c r="I138" i="1" s="1"/>
  <c r="G118" i="1"/>
  <c r="H118" i="1" s="1"/>
  <c r="I118" i="1" s="1"/>
  <c r="G134" i="1"/>
  <c r="H134" i="1" s="1"/>
  <c r="I134" i="1" s="1"/>
  <c r="G111" i="1"/>
  <c r="H111" i="1" s="1"/>
  <c r="I111" i="1" s="1"/>
  <c r="G119" i="1"/>
  <c r="H119" i="1" s="1"/>
  <c r="I119" i="1" s="1"/>
  <c r="G127" i="1"/>
  <c r="H127" i="1" s="1"/>
  <c r="I127" i="1" s="1"/>
  <c r="G135" i="1"/>
  <c r="H135" i="1" s="1"/>
  <c r="I135" i="1" s="1"/>
  <c r="G121" i="1"/>
  <c r="H121" i="1" s="1"/>
  <c r="I121" i="1" s="1"/>
  <c r="G122" i="1"/>
  <c r="H122" i="1" s="1"/>
  <c r="I122" i="1" s="1"/>
  <c r="G110" i="1"/>
  <c r="H110" i="1" s="1"/>
  <c r="I110" i="1" s="1"/>
  <c r="G126" i="1"/>
  <c r="H126" i="1" s="1"/>
  <c r="I126" i="1" s="1"/>
  <c r="G112" i="1"/>
  <c r="H112" i="1" s="1"/>
  <c r="I112" i="1" s="1"/>
  <c r="G120" i="1"/>
  <c r="H120" i="1" s="1"/>
  <c r="I120" i="1" s="1"/>
  <c r="G128" i="1"/>
  <c r="H128" i="1" s="1"/>
  <c r="I128" i="1" s="1"/>
  <c r="G136" i="1"/>
  <c r="H136" i="1" s="1"/>
  <c r="I136" i="1" s="1"/>
  <c r="G129" i="1"/>
  <c r="H129" i="1" s="1"/>
  <c r="I129" i="1" s="1"/>
  <c r="I147" i="1"/>
  <c r="I151" i="1"/>
  <c r="G11" i="1"/>
  <c r="H11" i="1" s="1"/>
  <c r="F159" i="4" l="1"/>
  <c r="F157" i="4"/>
  <c r="F160" i="4"/>
  <c r="G51" i="1"/>
  <c r="H51" i="1" s="1"/>
  <c r="G65" i="1"/>
  <c r="H65" i="1" s="1"/>
  <c r="I65" i="1" s="1"/>
  <c r="G72" i="1"/>
  <c r="H72" i="1" s="1"/>
  <c r="I72" i="1" s="1"/>
  <c r="G83" i="1"/>
  <c r="H83" i="1" s="1"/>
  <c r="I83" i="1" s="1"/>
  <c r="G57" i="1"/>
  <c r="H57" i="1" s="1"/>
  <c r="I57" i="1" s="1"/>
  <c r="G78" i="1"/>
  <c r="H78" i="1" s="1"/>
  <c r="I78" i="1" s="1"/>
  <c r="G67" i="1"/>
  <c r="H67" i="1" s="1"/>
  <c r="I67" i="1" s="1"/>
  <c r="G79" i="1"/>
  <c r="H79" i="1" s="1"/>
  <c r="I79" i="1" s="1"/>
  <c r="G60" i="1"/>
  <c r="H60" i="1" s="1"/>
  <c r="I60" i="1" s="1"/>
  <c r="G68" i="1"/>
  <c r="H68" i="1" s="1"/>
  <c r="I68" i="1" s="1"/>
  <c r="G75" i="1"/>
  <c r="H75" i="1" s="1"/>
  <c r="I75" i="1" s="1"/>
  <c r="G80" i="1"/>
  <c r="H80" i="1" s="1"/>
  <c r="I80" i="1" s="1"/>
  <c r="G66" i="1"/>
  <c r="H66" i="1" s="1"/>
  <c r="I66" i="1" s="1"/>
  <c r="G74" i="1"/>
  <c r="H74" i="1" s="1"/>
  <c r="I74" i="1" s="1"/>
  <c r="G69" i="1"/>
  <c r="H69" i="1" s="1"/>
  <c r="I69" i="1" s="1"/>
  <c r="G81" i="1"/>
  <c r="H81" i="1" s="1"/>
  <c r="I81" i="1" s="1"/>
  <c r="G77" i="1"/>
  <c r="H77" i="1" s="1"/>
  <c r="I77" i="1" s="1"/>
  <c r="G73" i="1"/>
  <c r="H73" i="1" s="1"/>
  <c r="I73" i="1" s="1"/>
  <c r="G59" i="1"/>
  <c r="H59" i="1" s="1"/>
  <c r="I59" i="1" s="1"/>
  <c r="G61" i="1"/>
  <c r="H61" i="1" s="1"/>
  <c r="I61" i="1" s="1"/>
  <c r="G76" i="1"/>
  <c r="H76" i="1" s="1"/>
  <c r="I76" i="1" s="1"/>
  <c r="G62" i="1"/>
  <c r="H62" i="1" s="1"/>
  <c r="I62" i="1" s="1"/>
  <c r="G70" i="1"/>
  <c r="H70" i="1" s="1"/>
  <c r="I70" i="1" s="1"/>
  <c r="G82" i="1"/>
  <c r="H82" i="1" s="1"/>
  <c r="I82" i="1" s="1"/>
  <c r="G63" i="1"/>
  <c r="H63" i="1" s="1"/>
  <c r="I63" i="1" s="1"/>
  <c r="G58" i="1"/>
  <c r="H58" i="1" s="1"/>
  <c r="I58" i="1" s="1"/>
  <c r="G85" i="1"/>
  <c r="H85" i="1" s="1"/>
  <c r="G64" i="1"/>
  <c r="H64" i="1" s="1"/>
  <c r="I64" i="1" s="1"/>
  <c r="G71" i="1"/>
  <c r="H71" i="1" s="1"/>
  <c r="I71" i="1" s="1"/>
  <c r="G84" i="1"/>
  <c r="H84" i="1" s="1"/>
  <c r="I84" i="1" s="1"/>
  <c r="N152" i="1" l="1"/>
  <c r="G104" i="1" l="1"/>
  <c r="G100" i="1"/>
  <c r="G96" i="1"/>
  <c r="G92" i="1"/>
  <c r="G88" i="1"/>
  <c r="G56" i="1"/>
  <c r="G52" i="1"/>
  <c r="G48" i="1"/>
  <c r="G44" i="1"/>
  <c r="G40" i="1"/>
  <c r="G36" i="1"/>
  <c r="G32" i="1"/>
  <c r="G28" i="1"/>
  <c r="G24" i="1"/>
  <c r="G20" i="1"/>
  <c r="G16" i="1"/>
  <c r="G12" i="1"/>
  <c r="G106" i="1"/>
  <c r="G102" i="1"/>
  <c r="G98" i="1"/>
  <c r="G94" i="1"/>
  <c r="G90" i="1"/>
  <c r="G54" i="1"/>
  <c r="G42" i="1"/>
  <c r="G38" i="1"/>
  <c r="G26" i="1"/>
  <c r="G18" i="1"/>
  <c r="I11" i="1"/>
  <c r="G105" i="1"/>
  <c r="G97" i="1"/>
  <c r="G89" i="1"/>
  <c r="G53" i="1"/>
  <c r="G45" i="1"/>
  <c r="G37" i="1"/>
  <c r="G29" i="1"/>
  <c r="G21" i="1"/>
  <c r="G17" i="1"/>
  <c r="G107" i="1"/>
  <c r="G103" i="1"/>
  <c r="G99" i="1"/>
  <c r="G95" i="1"/>
  <c r="G91" i="1"/>
  <c r="G87" i="1"/>
  <c r="G55" i="1"/>
  <c r="I51" i="1"/>
  <c r="G47" i="1"/>
  <c r="G43" i="1"/>
  <c r="G39" i="1"/>
  <c r="G35" i="1"/>
  <c r="G31" i="1"/>
  <c r="G27" i="1"/>
  <c r="G23" i="1"/>
  <c r="G19" i="1"/>
  <c r="G15" i="1"/>
  <c r="G10" i="1"/>
  <c r="H10" i="1" s="1"/>
  <c r="I10" i="1" s="1"/>
  <c r="G86" i="1"/>
  <c r="G50" i="1"/>
  <c r="G46" i="1"/>
  <c r="G34" i="1"/>
  <c r="G30" i="1"/>
  <c r="G22" i="1"/>
  <c r="G14" i="1"/>
  <c r="G140" i="1"/>
  <c r="G101" i="1"/>
  <c r="G93" i="1"/>
  <c r="I85" i="1"/>
  <c r="G49" i="1"/>
  <c r="G41" i="1"/>
  <c r="G33" i="1"/>
  <c r="G25" i="1"/>
  <c r="G13" i="1"/>
  <c r="H45" i="1" l="1"/>
  <c r="I45" i="1" s="1"/>
  <c r="H26" i="1"/>
  <c r="I26" i="1" s="1"/>
  <c r="H106" i="1"/>
  <c r="I106" i="1" s="1"/>
  <c r="H32" i="1"/>
  <c r="I32" i="1" s="1"/>
  <c r="H92" i="1"/>
  <c r="I92" i="1" s="1"/>
  <c r="H39" i="1"/>
  <c r="I39" i="1" s="1"/>
  <c r="H107" i="1"/>
  <c r="I107" i="1" s="1"/>
  <c r="H36" i="1"/>
  <c r="I36" i="1" s="1"/>
  <c r="H96" i="1"/>
  <c r="I96" i="1" s="1"/>
  <c r="H99" i="1"/>
  <c r="I99" i="1" s="1"/>
  <c r="H102" i="1"/>
  <c r="I102" i="1" s="1"/>
  <c r="H103" i="1"/>
  <c r="I103" i="1" s="1"/>
  <c r="H14" i="1"/>
  <c r="I14" i="1" s="1"/>
  <c r="H19" i="1"/>
  <c r="I19" i="1" s="1"/>
  <c r="H89" i="1"/>
  <c r="I89" i="1" s="1"/>
  <c r="H42" i="1"/>
  <c r="I42" i="1" s="1"/>
  <c r="H40" i="1"/>
  <c r="I40" i="1" s="1"/>
  <c r="H100" i="1"/>
  <c r="I100" i="1" s="1"/>
  <c r="H13" i="1"/>
  <c r="I13" i="1" s="1"/>
  <c r="H37" i="1"/>
  <c r="I37" i="1" s="1"/>
  <c r="H38" i="1"/>
  <c r="I38" i="1" s="1"/>
  <c r="H30" i="1"/>
  <c r="I30" i="1" s="1"/>
  <c r="H97" i="1"/>
  <c r="I97" i="1" s="1"/>
  <c r="H54" i="1"/>
  <c r="I54" i="1" s="1"/>
  <c r="H12" i="1"/>
  <c r="I12" i="1" s="1"/>
  <c r="H44" i="1"/>
  <c r="I44" i="1" s="1"/>
  <c r="H104" i="1"/>
  <c r="I104" i="1" s="1"/>
  <c r="H88" i="1"/>
  <c r="I88" i="1" s="1"/>
  <c r="H25" i="1"/>
  <c r="I25" i="1" s="1"/>
  <c r="H33" i="1"/>
  <c r="I33" i="1" s="1"/>
  <c r="H47" i="1"/>
  <c r="I47" i="1" s="1"/>
  <c r="H41" i="1"/>
  <c r="I41" i="1" s="1"/>
  <c r="H34" i="1"/>
  <c r="I34" i="1" s="1"/>
  <c r="H27" i="1"/>
  <c r="I27" i="1" s="1"/>
  <c r="H87" i="1"/>
  <c r="I87" i="1" s="1"/>
  <c r="H17" i="1"/>
  <c r="I17" i="1" s="1"/>
  <c r="H105" i="1"/>
  <c r="I105" i="1" s="1"/>
  <c r="H90" i="1"/>
  <c r="I90" i="1" s="1"/>
  <c r="H16" i="1"/>
  <c r="I16" i="1" s="1"/>
  <c r="H48" i="1"/>
  <c r="I48" i="1" s="1"/>
  <c r="H108" i="1"/>
  <c r="I108" i="1" s="1"/>
  <c r="H86" i="1"/>
  <c r="I86" i="1" s="1"/>
  <c r="H28" i="1"/>
  <c r="I28" i="1" s="1"/>
  <c r="H53" i="1"/>
  <c r="I53" i="1" s="1"/>
  <c r="H49" i="1"/>
  <c r="I49" i="1" s="1"/>
  <c r="H55" i="1"/>
  <c r="I55" i="1" s="1"/>
  <c r="H93" i="1"/>
  <c r="I93" i="1" s="1"/>
  <c r="H46" i="1"/>
  <c r="I46" i="1" s="1"/>
  <c r="H31" i="1"/>
  <c r="I31" i="1" s="1"/>
  <c r="H91" i="1"/>
  <c r="I91" i="1" s="1"/>
  <c r="H21" i="1"/>
  <c r="I21" i="1" s="1"/>
  <c r="H94" i="1"/>
  <c r="I94" i="1" s="1"/>
  <c r="H20" i="1"/>
  <c r="I20" i="1" s="1"/>
  <c r="H52" i="1"/>
  <c r="I52" i="1" s="1"/>
  <c r="H140" i="1"/>
  <c r="I140" i="1" s="1"/>
  <c r="H18" i="1"/>
  <c r="I18" i="1" s="1"/>
  <c r="H43" i="1"/>
  <c r="I43" i="1" s="1"/>
  <c r="H15" i="1"/>
  <c r="I15" i="1" s="1"/>
  <c r="H22" i="1"/>
  <c r="I22" i="1" s="1"/>
  <c r="H23" i="1"/>
  <c r="I23" i="1" s="1"/>
  <c r="H101" i="1"/>
  <c r="I101" i="1" s="1"/>
  <c r="H50" i="1"/>
  <c r="I50" i="1" s="1"/>
  <c r="H35" i="1"/>
  <c r="I35" i="1" s="1"/>
  <c r="H95" i="1"/>
  <c r="I95" i="1" s="1"/>
  <c r="H29" i="1"/>
  <c r="I29" i="1" s="1"/>
  <c r="H98" i="1"/>
  <c r="I98" i="1" s="1"/>
  <c r="H24" i="1"/>
  <c r="I24" i="1" s="1"/>
  <c r="H56" i="1"/>
  <c r="I56" i="1" s="1"/>
  <c r="I150" i="1" l="1"/>
  <c r="I152" i="1" s="1"/>
  <c r="F156" i="1" s="1"/>
  <c r="F157" i="1" l="1"/>
  <c r="F159" i="1"/>
  <c r="F1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Park</author>
  </authors>
  <commentList>
    <comment ref="F9" authorId="0" shapeId="0" xr:uid="{6C682665-2552-4B32-89D0-F58C6B609D0F}">
      <text>
        <r>
          <rPr>
            <sz val="9"/>
            <color indexed="81"/>
            <rFont val="Tahoma"/>
            <family val="2"/>
          </rPr>
          <t>Enter your data into this column.</t>
        </r>
      </text>
    </comment>
    <comment ref="G9" authorId="0" shapeId="0" xr:uid="{1870AB88-29F4-4679-9FAE-D562D7A6D21A}">
      <text>
        <r>
          <rPr>
            <sz val="9"/>
            <color indexed="81"/>
            <rFont val="Tahoma"/>
            <family val="2"/>
          </rPr>
          <t>Each entry in this column is the mean. Each cell is NOT text; each cell is directly linked to calculated mean value within the dark blue box below.</t>
        </r>
      </text>
    </comment>
    <comment ref="H9" authorId="0" shapeId="0" xr:uid="{D231FC0C-0793-4460-B34D-92F1D289B1F9}">
      <text>
        <r>
          <rPr>
            <sz val="9"/>
            <color indexed="81"/>
            <rFont val="Tahoma"/>
            <family val="2"/>
          </rPr>
          <t>This is the difference between a data value and the mean.</t>
        </r>
      </text>
    </comment>
    <comment ref="I9" authorId="0" shapeId="0" xr:uid="{B9AA9C10-3C28-404C-8C00-0FC74355C595}">
      <text>
        <r>
          <rPr>
            <sz val="9"/>
            <color indexed="81"/>
            <rFont val="Tahoma"/>
            <family val="2"/>
          </rPr>
          <t>This is square of the deviation.</t>
        </r>
      </text>
    </comment>
    <comment ref="A35" authorId="0" shapeId="0" xr:uid="{F4CD398D-0E13-45D9-9677-36EE8027ED7D}">
      <text>
        <r>
          <rPr>
            <sz val="9"/>
            <color indexed="81"/>
            <rFont val="Tahoma"/>
            <family val="2"/>
          </rPr>
          <t>If you need to add aditional data beyond the number of rows provided in this spreadsheet, use the "Insert Row" function between these two arrows on left. This spreadsheet is generally set up so that newly added rows here should not disrupt any associated calculations elsewhere in the spreadsheet. However, in some cases, this is not always possible, and thus, it is important to check calculations. If associated calculations were not altered, then your final manually derived calculations should be the same as those in the "Check Your Work! (EXCEL FUNCTIONS)" (red) box.</t>
        </r>
      </text>
    </comment>
    <comment ref="H145" authorId="0" shapeId="0" xr:uid="{34983AF4-8669-4615-8999-7D1FACA7D842}">
      <text>
        <r>
          <rPr>
            <sz val="9"/>
            <color indexed="81"/>
            <rFont val="Tahoma"/>
            <family val="2"/>
          </rPr>
          <t>This is the sum of values for the variable.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Park</author>
  </authors>
  <commentList>
    <comment ref="F9" authorId="0" shapeId="0" xr:uid="{5323B651-430D-4C5E-ACE3-19375FFFE1AF}">
      <text>
        <r>
          <rPr>
            <sz val="9"/>
            <color indexed="81"/>
            <rFont val="Tahoma"/>
            <family val="2"/>
          </rPr>
          <t>Enter your data into this column.</t>
        </r>
      </text>
    </comment>
    <comment ref="G9" authorId="0" shapeId="0" xr:uid="{62B9833D-9444-4C8F-84BF-CBA8460E557C}">
      <text>
        <r>
          <rPr>
            <sz val="9"/>
            <color indexed="81"/>
            <rFont val="Tahoma"/>
            <family val="2"/>
          </rPr>
          <t>Each entry in this column is the mean. Each cell is NOT text; each cell is directly linked to calculated mean value within the dark blue box below.</t>
        </r>
      </text>
    </comment>
    <comment ref="H9" authorId="0" shapeId="0" xr:uid="{C0FCF074-6F8F-48B2-A259-A65BEB5E3C76}">
      <text>
        <r>
          <rPr>
            <sz val="9"/>
            <color indexed="81"/>
            <rFont val="Tahoma"/>
            <family val="2"/>
          </rPr>
          <t>This is the difference between a data value and the mean.</t>
        </r>
      </text>
    </comment>
    <comment ref="I9" authorId="0" shapeId="0" xr:uid="{E6FB4A51-115C-4641-A955-F4F21DE7A7A6}">
      <text>
        <r>
          <rPr>
            <sz val="9"/>
            <color indexed="81"/>
            <rFont val="Tahoma"/>
            <family val="2"/>
          </rPr>
          <t>This is square of the deviation.</t>
        </r>
      </text>
    </comment>
    <comment ref="A35" authorId="0" shapeId="0" xr:uid="{A400047F-62AE-4D6D-85A3-60EF507F6EA4}">
      <text>
        <r>
          <rPr>
            <sz val="9"/>
            <color indexed="81"/>
            <rFont val="Tahoma"/>
            <family val="2"/>
          </rPr>
          <t>If you need to add aditional data beyond the number of rows provided in this spreadsheet, use the "Insert Row" function between these two arrows on left. This spreadsheet is generally set up so that newly added rows here should not disrupt any associated calculations elsewhere in the spreadsheet. However, in some cases, this is not always possible, and thus, it is important to check calculations. If associated calculations were not altered, then your final manually derived calculations should be the same as those in the "Check Your Work! (EXCEL FUNCTIONS)" (red) box.</t>
        </r>
      </text>
    </comment>
    <comment ref="H145" authorId="0" shapeId="0" xr:uid="{0E439DF1-B97B-48AE-BE79-7C580E373A7A}">
      <text>
        <r>
          <rPr>
            <sz val="9"/>
            <color indexed="81"/>
            <rFont val="Tahoma"/>
            <family val="2"/>
          </rPr>
          <t>This is the sum of values for the variable.</t>
        </r>
      </text>
    </comment>
  </commentList>
</comments>
</file>

<file path=xl/sharedStrings.xml><?xml version="1.0" encoding="utf-8"?>
<sst xmlns="http://schemas.openxmlformats.org/spreadsheetml/2006/main" count="629" uniqueCount="50">
  <si>
    <t>Mean</t>
  </si>
  <si>
    <t>Deviation</t>
  </si>
  <si>
    <t>Squared Deviation</t>
  </si>
  <si>
    <t>degrees of freedom (df)</t>
  </si>
  <si>
    <t>Length (cm)</t>
  </si>
  <si>
    <t>Specimen ID</t>
  </si>
  <si>
    <t>MEAN + 1SD</t>
  </si>
  <si>
    <t>MEAN - 1SD</t>
  </si>
  <si>
    <t>MEAN + 2SD</t>
  </si>
  <si>
    <t>MEAN - 2SD</t>
  </si>
  <si>
    <t>SPECIES</t>
  </si>
  <si>
    <t>Median</t>
  </si>
  <si>
    <t>Mode</t>
  </si>
  <si>
    <t>Variance</t>
  </si>
  <si>
    <t>Standard Deviation (SD)</t>
  </si>
  <si>
    <t>and</t>
  </si>
  <si>
    <t xml:space="preserve">68% of the total number of fishes are between </t>
  </si>
  <si>
    <t xml:space="preserve">95 % of the total number of fishes are between </t>
  </si>
  <si>
    <r>
      <t>Striped Bass (</t>
    </r>
    <r>
      <rPr>
        <b/>
        <i/>
        <sz val="11"/>
        <color rgb="FF0000FF"/>
        <rFont val="Calibri"/>
        <family val="2"/>
        <scheme val="minor"/>
      </rPr>
      <t>Morone saxatilis</t>
    </r>
    <r>
      <rPr>
        <b/>
        <sz val="11"/>
        <color rgb="FF0000FF"/>
        <rFont val="Calibri"/>
        <family val="2"/>
        <scheme val="minor"/>
      </rPr>
      <t>)</t>
    </r>
  </si>
  <si>
    <t>&lt; -----------------   Mean</t>
  </si>
  <si>
    <t>&lt;--------  Standard Deviation (SD)</t>
  </si>
  <si>
    <t>Calculated Values from table above</t>
  </si>
  <si>
    <t>Dates:</t>
  </si>
  <si>
    <t>Method(s):</t>
  </si>
  <si>
    <t>Angling, Seining</t>
  </si>
  <si>
    <t>4/26/2019-11/9/2019</t>
  </si>
  <si>
    <t>Notes:</t>
  </si>
  <si>
    <t>Individual Records</t>
  </si>
  <si>
    <t>Location:</t>
  </si>
  <si>
    <t>Zones 1-10</t>
  </si>
  <si>
    <t>Check Your Work! (EXCEL FUNCTIONS)</t>
  </si>
  <si>
    <t>Common Name</t>
  </si>
  <si>
    <t>Scientific Name</t>
  </si>
  <si>
    <t>Striped Bass</t>
  </si>
  <si>
    <t>Morone saxatilis</t>
  </si>
  <si>
    <t>→</t>
  </si>
  <si>
    <t>n</t>
  </si>
  <si>
    <t>RESOURCES:</t>
  </si>
  <si>
    <t>https://www.biointeractive.org/classroom-resources/spreadsheet-tutorial-1-formulae-functions-and-averages</t>
  </si>
  <si>
    <t>HHMI BioInteractive Spreadsheet Tutorial 1: Formulae, Functions, and Averages</t>
  </si>
  <si>
    <t>https://www.biointeractive.org/classroom-resources/spreadsheet-tutorial-2-autofill-data-cell-references-and-standard-deviation</t>
  </si>
  <si>
    <t>https://www.biointeractive.org/classroom-resources/spreadsheet-tutorial-3-column-graphs-error-bars-and-standard-error-mean</t>
  </si>
  <si>
    <t>HHMI BioInteractive Spreadsheet Tutorial 3: Column Graphs, Error Bars, and Standard Error of the Mean</t>
  </si>
  <si>
    <t>HHMI BioInteractive Spreadsheet Tutorial 2: Autofill Data, Cell References, and Standard Deviation</t>
  </si>
  <si>
    <t>STUDENT VERSION</t>
  </si>
  <si>
    <t>Sum of Squared Deviations</t>
  </si>
  <si>
    <t>ANSWER KEY</t>
  </si>
  <si>
    <t>Sum of Values</t>
  </si>
  <si>
    <t>Automatic Calculations</t>
  </si>
  <si>
    <t>Manual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</si>
</sst>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font>
      <sz val="11"/>
      <color theme="1"/>
      <name val="Calibri"/>
      <family val="2"/>
      <scheme val="minor"/>
    </font>
    <font>
      <b/>
      <sz val="11"/>
      <color theme="1"/>
      <name val="Calibri"/>
      <family val="2"/>
      <scheme val="minor"/>
    </font>
    <font>
      <b/>
      <sz val="10"/>
      <name val="Helvetica Neue"/>
    </font>
    <font>
      <sz val="10"/>
      <name val="Helvetica Neue"/>
    </font>
    <font>
      <sz val="11"/>
      <name val="Calibri"/>
      <family val="2"/>
      <scheme val="minor"/>
    </font>
    <font>
      <b/>
      <sz val="11"/>
      <color rgb="FF0000FF"/>
      <name val="Calibri"/>
      <family val="2"/>
      <scheme val="minor"/>
    </font>
    <font>
      <b/>
      <sz val="11"/>
      <name val="Calibri"/>
      <family val="2"/>
      <scheme val="minor"/>
    </font>
    <font>
      <b/>
      <i/>
      <sz val="11"/>
      <color rgb="FF0000FF"/>
      <name val="Calibri"/>
      <family val="2"/>
      <scheme val="minor"/>
    </font>
    <font>
      <sz val="11"/>
      <color rgb="FFFF0000"/>
      <name val="Calibri"/>
      <family val="2"/>
      <scheme val="minor"/>
    </font>
    <font>
      <b/>
      <sz val="11"/>
      <color rgb="FFFF0000"/>
      <name val="Calibri"/>
      <family val="2"/>
      <scheme val="minor"/>
    </font>
    <font>
      <sz val="10"/>
      <color rgb="FFFF0000"/>
      <name val="Helvetica Neue"/>
    </font>
    <font>
      <i/>
      <sz val="11"/>
      <color theme="1"/>
      <name val="Calibri"/>
      <family val="2"/>
      <scheme val="minor"/>
    </font>
    <font>
      <b/>
      <u/>
      <sz val="11"/>
      <color theme="1"/>
      <name val="Calibri"/>
      <family val="2"/>
      <scheme val="minor"/>
    </font>
    <font>
      <sz val="9"/>
      <color indexed="81"/>
      <name val="Tahoma"/>
      <family val="2"/>
    </font>
    <font>
      <sz val="12"/>
      <color rgb="FF00B050"/>
      <name val="Calibri"/>
      <family val="2"/>
      <scheme val="minor"/>
    </font>
    <font>
      <b/>
      <sz val="11"/>
      <color theme="0"/>
      <name val="Calibri"/>
      <family val="2"/>
      <scheme val="minor"/>
    </font>
    <font>
      <sz val="11"/>
      <color rgb="FF00B05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00FFFF"/>
        <bgColor indexed="64"/>
      </patternFill>
    </fill>
    <fill>
      <patternFill patternType="solid">
        <fgColor theme="0"/>
        <bgColor indexed="64"/>
      </patternFill>
    </fill>
    <fill>
      <patternFill patternType="solid">
        <fgColor rgb="FF66FF66"/>
        <bgColor indexed="64"/>
      </patternFill>
    </fill>
    <fill>
      <patternFill patternType="solid">
        <fgColor theme="0" tint="-0.14999847407452621"/>
        <bgColor indexed="64"/>
      </patternFill>
    </fill>
    <fill>
      <patternFill patternType="solid">
        <fgColor rgb="FF0000FF"/>
        <bgColor indexed="64"/>
      </patternFill>
    </fill>
    <fill>
      <patternFill patternType="solid">
        <fgColor rgb="FFFF0000"/>
        <bgColor indexed="64"/>
      </patternFill>
    </fill>
    <fill>
      <patternFill patternType="solid">
        <fgColor rgb="FFFFFFCC"/>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thin">
        <color rgb="FFFF0000"/>
      </top>
      <bottom style="thin">
        <color rgb="FFFF0000"/>
      </bottom>
      <diagonal/>
    </border>
    <border>
      <left style="medium">
        <color rgb="FFFF0000"/>
      </left>
      <right/>
      <top/>
      <bottom style="medium">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bottom style="medium">
        <color rgb="FFFF0000"/>
      </bottom>
      <diagonal/>
    </border>
    <border>
      <left style="medium">
        <color rgb="FFFF0000"/>
      </left>
      <right style="medium">
        <color rgb="FFFF0000"/>
      </right>
      <top/>
      <bottom style="thin">
        <color rgb="FFFF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rgb="FFFF0000"/>
      </right>
      <top style="medium">
        <color rgb="FFFF0000"/>
      </top>
      <bottom/>
      <diagonal/>
    </border>
    <border>
      <left/>
      <right/>
      <top/>
      <bottom style="thin">
        <color rgb="FFFF0000"/>
      </bottom>
      <diagonal/>
    </border>
    <border>
      <left style="medium">
        <color rgb="FFFF0000"/>
      </left>
      <right/>
      <top style="medium">
        <color rgb="FFFF0000"/>
      </top>
      <bottom style="thin">
        <color rgb="FFFF0000"/>
      </bottom>
      <diagonal/>
    </border>
    <border>
      <left style="medium">
        <color rgb="FFFF0000"/>
      </left>
      <right style="medium">
        <color rgb="FFFF0000"/>
      </right>
      <top style="medium">
        <color rgb="FFFF0000"/>
      </top>
      <bottom/>
      <diagonal/>
    </border>
  </borders>
  <cellStyleXfs count="1">
    <xf numFmtId="0" fontId="0" fillId="0" borderId="0"/>
  </cellStyleXfs>
  <cellXfs count="119">
    <xf numFmtId="0" fontId="0" fillId="0" borderId="0" xfId="0"/>
    <xf numFmtId="0" fontId="2" fillId="0" borderId="0" xfId="0" applyNumberFormat="1" applyFont="1" applyFill="1" applyBorder="1" applyAlignment="1">
      <alignment vertical="top"/>
    </xf>
    <xf numFmtId="0" fontId="3" fillId="0" borderId="0" xfId="0" applyNumberFormat="1" applyFont="1" applyFill="1" applyBorder="1" applyAlignment="1">
      <alignment vertical="top"/>
    </xf>
    <xf numFmtId="0" fontId="0" fillId="0" borderId="2" xfId="0" applyBorder="1"/>
    <xf numFmtId="164" fontId="3" fillId="0" borderId="0" xfId="0" applyNumberFormat="1" applyFont="1" applyFill="1" applyBorder="1" applyAlignment="1">
      <alignment vertical="top"/>
    </xf>
    <xf numFmtId="0" fontId="0" fillId="0" borderId="0" xfId="0" applyBorder="1"/>
    <xf numFmtId="0" fontId="4" fillId="0" borderId="0" xfId="0" applyFont="1" applyFill="1" applyBorder="1"/>
    <xf numFmtId="0" fontId="1" fillId="0" borderId="0" xfId="0" applyFont="1" applyAlignment="1">
      <alignment horizontal="center"/>
    </xf>
    <xf numFmtId="164" fontId="1" fillId="0" borderId="0" xfId="0" applyNumberFormat="1" applyFont="1" applyAlignment="1">
      <alignment horizontal="center"/>
    </xf>
    <xf numFmtId="0" fontId="1" fillId="0" borderId="0" xfId="0" applyFont="1" applyBorder="1"/>
    <xf numFmtId="164" fontId="1" fillId="0" borderId="0" xfId="0" applyNumberFormat="1" applyFont="1" applyBorder="1"/>
    <xf numFmtId="1" fontId="1" fillId="0" borderId="0" xfId="0" applyNumberFormat="1" applyFont="1" applyBorder="1"/>
    <xf numFmtId="0" fontId="4" fillId="0" borderId="7" xfId="0" applyFont="1" applyFill="1" applyBorder="1"/>
    <xf numFmtId="164" fontId="4" fillId="0" borderId="0" xfId="0" applyNumberFormat="1" applyFont="1" applyFill="1" applyBorder="1"/>
    <xf numFmtId="0" fontId="4" fillId="0" borderId="0" xfId="0" applyFont="1" applyFill="1" applyBorder="1" applyAlignment="1">
      <alignment horizontal="center"/>
    </xf>
    <xf numFmtId="0" fontId="2" fillId="0" borderId="0" xfId="0" applyNumberFormat="1" applyFont="1" applyFill="1" applyBorder="1" applyAlignment="1">
      <alignment horizontal="center" vertical="top" wrapText="1"/>
    </xf>
    <xf numFmtId="0" fontId="3" fillId="0" borderId="0" xfId="0" applyNumberFormat="1" applyFont="1" applyFill="1" applyBorder="1" applyAlignment="1">
      <alignment horizontal="center" vertical="top"/>
    </xf>
    <xf numFmtId="0" fontId="5" fillId="0" borderId="0" xfId="0" applyFont="1" applyAlignment="1">
      <alignment horizontal="center"/>
    </xf>
    <xf numFmtId="164" fontId="1" fillId="0" borderId="2" xfId="0" applyNumberFormat="1" applyFont="1" applyBorder="1" applyAlignment="1">
      <alignment horizontal="center"/>
    </xf>
    <xf numFmtId="0" fontId="4" fillId="0" borderId="5" xfId="0" applyFont="1" applyFill="1" applyBorder="1"/>
    <xf numFmtId="0" fontId="4" fillId="0" borderId="4" xfId="0" applyFont="1"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164" fontId="4" fillId="0" borderId="7" xfId="0" applyNumberFormat="1" applyFont="1" applyFill="1" applyBorder="1"/>
    <xf numFmtId="0" fontId="4" fillId="0" borderId="8" xfId="0" applyFont="1" applyFill="1" applyBorder="1"/>
    <xf numFmtId="0" fontId="0" fillId="3" borderId="0" xfId="0" applyFill="1"/>
    <xf numFmtId="0" fontId="2" fillId="3" borderId="0" xfId="0" applyNumberFormat="1" applyFont="1" applyFill="1" applyBorder="1" applyAlignment="1">
      <alignment horizontal="center" vertical="top" wrapText="1"/>
    </xf>
    <xf numFmtId="0" fontId="3" fillId="3" borderId="0" xfId="0" applyNumberFormat="1" applyFont="1" applyFill="1" applyBorder="1" applyAlignment="1">
      <alignment horizontal="center" vertical="top"/>
    </xf>
    <xf numFmtId="164" fontId="3" fillId="3" borderId="0" xfId="0" applyNumberFormat="1" applyFont="1" applyFill="1" applyBorder="1" applyAlignment="1">
      <alignment vertical="top"/>
    </xf>
    <xf numFmtId="0" fontId="3" fillId="3" borderId="0" xfId="0" applyNumberFormat="1" applyFont="1" applyFill="1" applyBorder="1" applyAlignment="1">
      <alignment vertical="top"/>
    </xf>
    <xf numFmtId="0" fontId="4" fillId="3" borderId="0" xfId="0" applyFont="1" applyFill="1" applyBorder="1"/>
    <xf numFmtId="0" fontId="4" fillId="3" borderId="0" xfId="0" applyFont="1" applyFill="1" applyBorder="1" applyAlignment="1">
      <alignment horizontal="center"/>
    </xf>
    <xf numFmtId="164" fontId="4" fillId="3" borderId="0" xfId="0" applyNumberFormat="1" applyFont="1" applyFill="1" applyBorder="1"/>
    <xf numFmtId="0" fontId="1" fillId="0" borderId="1" xfId="0" applyFont="1" applyBorder="1" applyAlignment="1">
      <alignment horizontal="center"/>
    </xf>
    <xf numFmtId="0" fontId="6" fillId="0" borderId="4" xfId="0" applyFont="1" applyBorder="1" applyAlignment="1">
      <alignment horizontal="center"/>
    </xf>
    <xf numFmtId="2" fontId="1" fillId="0" borderId="0" xfId="0" applyNumberFormat="1"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5" borderId="17" xfId="0" applyFill="1" applyBorder="1" applyAlignment="1">
      <alignment horizontal="center"/>
    </xf>
    <xf numFmtId="0" fontId="0" fillId="5" borderId="17" xfId="0" applyFill="1" applyBorder="1"/>
    <xf numFmtId="2" fontId="9" fillId="0" borderId="18" xfId="0" applyNumberFormat="1" applyFont="1" applyFill="1" applyBorder="1" applyAlignment="1">
      <alignment horizontal="center"/>
    </xf>
    <xf numFmtId="2" fontId="9" fillId="0" borderId="19" xfId="0" applyNumberFormat="1" applyFont="1" applyFill="1" applyBorder="1" applyAlignment="1">
      <alignment horizontal="left"/>
    </xf>
    <xf numFmtId="2" fontId="9" fillId="0" borderId="20" xfId="0" applyNumberFormat="1" applyFont="1" applyFill="1" applyBorder="1" applyAlignment="1">
      <alignment horizontal="center"/>
    </xf>
    <xf numFmtId="2" fontId="9" fillId="0" borderId="21" xfId="0" applyNumberFormat="1" applyFont="1" applyFill="1" applyBorder="1" applyAlignment="1">
      <alignment horizontal="center"/>
    </xf>
    <xf numFmtId="2" fontId="9" fillId="0" borderId="22" xfId="0" applyNumberFormat="1" applyFont="1" applyFill="1" applyBorder="1" applyAlignment="1">
      <alignment horizontal="center"/>
    </xf>
    <xf numFmtId="2" fontId="0" fillId="0" borderId="9" xfId="0" applyNumberFormat="1" applyFont="1" applyBorder="1" applyAlignment="1">
      <alignment horizontal="center"/>
    </xf>
    <xf numFmtId="2" fontId="4" fillId="0" borderId="9" xfId="0" applyNumberFormat="1" applyFont="1" applyFill="1" applyBorder="1" applyAlignment="1">
      <alignment horizontal="center" vertical="top"/>
    </xf>
    <xf numFmtId="0" fontId="5" fillId="2" borderId="0" xfId="0" applyFont="1" applyFill="1" applyBorder="1" applyAlignment="1">
      <alignment horizontal="left"/>
    </xf>
    <xf numFmtId="164" fontId="4" fillId="2" borderId="0" xfId="0" applyNumberFormat="1" applyFont="1" applyFill="1" applyBorder="1"/>
    <xf numFmtId="0" fontId="6" fillId="2" borderId="1" xfId="0" applyFont="1" applyFill="1" applyBorder="1" applyAlignment="1">
      <alignment horizontal="center"/>
    </xf>
    <xf numFmtId="0" fontId="5" fillId="2" borderId="2" xfId="0" applyFont="1" applyFill="1" applyBorder="1" applyAlignment="1">
      <alignment horizontal="left"/>
    </xf>
    <xf numFmtId="164" fontId="4" fillId="2" borderId="2" xfId="0" applyNumberFormat="1" applyFont="1" applyFill="1" applyBorder="1"/>
    <xf numFmtId="0" fontId="4" fillId="2" borderId="3" xfId="0" applyFont="1" applyFill="1" applyBorder="1"/>
    <xf numFmtId="0" fontId="6" fillId="2" borderId="4" xfId="0" applyFont="1" applyFill="1" applyBorder="1" applyAlignment="1">
      <alignment horizontal="center"/>
    </xf>
    <xf numFmtId="0" fontId="4" fillId="2" borderId="5" xfId="0" applyFont="1" applyFill="1" applyBorder="1"/>
    <xf numFmtId="0" fontId="6" fillId="2" borderId="6" xfId="0" applyFont="1" applyFill="1" applyBorder="1" applyAlignment="1">
      <alignment horizontal="center"/>
    </xf>
    <xf numFmtId="0" fontId="5" fillId="2" borderId="7" xfId="0" applyFont="1" applyFill="1" applyBorder="1" applyAlignment="1">
      <alignment horizontal="left"/>
    </xf>
    <xf numFmtId="164" fontId="4" fillId="2" borderId="7" xfId="0" applyNumberFormat="1" applyFont="1" applyFill="1" applyBorder="1"/>
    <xf numFmtId="0" fontId="4" fillId="2" borderId="8" xfId="0" applyFont="1" applyFill="1" applyBorder="1"/>
    <xf numFmtId="14" fontId="5" fillId="2" borderId="0" xfId="0" applyNumberFormat="1" applyFont="1" applyFill="1" applyBorder="1" applyAlignment="1">
      <alignment horizontal="left"/>
    </xf>
    <xf numFmtId="0" fontId="4" fillId="0" borderId="3" xfId="0" applyFont="1" applyFill="1" applyBorder="1"/>
    <xf numFmtId="0" fontId="0" fillId="0" borderId="9" xfId="0" applyFill="1" applyBorder="1" applyAlignment="1">
      <alignment horizontal="center"/>
    </xf>
    <xf numFmtId="0" fontId="0" fillId="3" borderId="0" xfId="0" applyFill="1" applyAlignment="1">
      <alignment horizontal="center"/>
    </xf>
    <xf numFmtId="0" fontId="11" fillId="0" borderId="9" xfId="0" applyFont="1" applyFill="1" applyBorder="1" applyAlignment="1">
      <alignment horizontal="center"/>
    </xf>
    <xf numFmtId="0" fontId="1" fillId="2" borderId="9" xfId="0" applyFont="1" applyFill="1" applyBorder="1" applyAlignment="1">
      <alignment horizontal="center"/>
    </xf>
    <xf numFmtId="0" fontId="6" fillId="2" borderId="9" xfId="0" applyNumberFormat="1" applyFont="1" applyFill="1" applyBorder="1" applyAlignment="1">
      <alignment horizontal="center" vertical="center" wrapText="1"/>
    </xf>
    <xf numFmtId="164" fontId="6" fillId="2" borderId="9"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0" fontId="1" fillId="2" borderId="9" xfId="0" applyFont="1" applyFill="1" applyBorder="1" applyAlignment="1">
      <alignment horizontal="center" vertical="center"/>
    </xf>
    <xf numFmtId="0" fontId="1" fillId="2" borderId="9" xfId="0" applyNumberFormat="1" applyFont="1" applyFill="1" applyBorder="1" applyAlignment="1">
      <alignment horizontal="center" vertical="center" wrapText="1"/>
    </xf>
    <xf numFmtId="0" fontId="6" fillId="2" borderId="15" xfId="0" applyFont="1" applyFill="1" applyBorder="1" applyAlignment="1">
      <alignment horizontal="left"/>
    </xf>
    <xf numFmtId="0" fontId="2" fillId="2" borderId="16" xfId="0" applyNumberFormat="1" applyFont="1" applyFill="1" applyBorder="1" applyAlignment="1">
      <alignment horizontal="center" vertical="top"/>
    </xf>
    <xf numFmtId="2" fontId="1" fillId="0" borderId="12" xfId="0" applyNumberFormat="1" applyFont="1" applyFill="1" applyBorder="1" applyAlignment="1">
      <alignment horizontal="center"/>
    </xf>
    <xf numFmtId="0" fontId="1" fillId="0" borderId="11" xfId="0" applyFont="1" applyFill="1" applyBorder="1" applyAlignment="1">
      <alignment horizontal="center"/>
    </xf>
    <xf numFmtId="0" fontId="1" fillId="0" borderId="13" xfId="0" applyFont="1" applyFill="1" applyBorder="1" applyAlignment="1">
      <alignment horizontal="center"/>
    </xf>
    <xf numFmtId="2" fontId="1" fillId="0" borderId="14" xfId="0" applyNumberFormat="1" applyFont="1" applyFill="1" applyBorder="1" applyAlignment="1">
      <alignment horizontal="center"/>
    </xf>
    <xf numFmtId="0" fontId="6" fillId="0" borderId="1" xfId="0" applyFont="1" applyFill="1" applyBorder="1" applyAlignment="1">
      <alignment horizontal="center"/>
    </xf>
    <xf numFmtId="2" fontId="6" fillId="0" borderId="10" xfId="0" applyNumberFormat="1" applyFont="1" applyFill="1" applyBorder="1" applyAlignment="1">
      <alignment horizontal="center"/>
    </xf>
    <xf numFmtId="0" fontId="4" fillId="6" borderId="11" xfId="0" applyFont="1" applyFill="1" applyBorder="1" applyAlignment="1">
      <alignment horizontal="center"/>
    </xf>
    <xf numFmtId="0" fontId="5" fillId="6" borderId="11" xfId="0" applyFont="1" applyFill="1" applyBorder="1" applyAlignment="1">
      <alignment horizontal="center"/>
    </xf>
    <xf numFmtId="2" fontId="1" fillId="6" borderId="12" xfId="0" applyNumberFormat="1" applyFont="1" applyFill="1" applyBorder="1" applyAlignment="1">
      <alignment horizontal="center"/>
    </xf>
    <xf numFmtId="2" fontId="4" fillId="6" borderId="12" xfId="0" applyNumberFormat="1" applyFont="1" applyFill="1" applyBorder="1"/>
    <xf numFmtId="0" fontId="3" fillId="7" borderId="0" xfId="0" applyNumberFormat="1" applyFont="1" applyFill="1" applyBorder="1" applyAlignment="1">
      <alignment vertical="top"/>
    </xf>
    <xf numFmtId="164" fontId="2" fillId="7" borderId="0" xfId="0" applyNumberFormat="1" applyFont="1" applyFill="1" applyBorder="1" applyAlignment="1">
      <alignment vertical="top"/>
    </xf>
    <xf numFmtId="2" fontId="0" fillId="7" borderId="0" xfId="0" applyNumberFormat="1" applyFill="1"/>
    <xf numFmtId="0" fontId="0" fillId="7" borderId="0" xfId="0" applyFill="1"/>
    <xf numFmtId="164" fontId="3" fillId="7" borderId="0" xfId="0" applyNumberFormat="1" applyFont="1" applyFill="1" applyBorder="1" applyAlignment="1">
      <alignment vertical="top"/>
    </xf>
    <xf numFmtId="164" fontId="4" fillId="7" borderId="0" xfId="0" applyNumberFormat="1" applyFont="1" applyFill="1" applyBorder="1"/>
    <xf numFmtId="0" fontId="0" fillId="7" borderId="0" xfId="0" applyFill="1" applyAlignment="1">
      <alignment horizontal="center"/>
    </xf>
    <xf numFmtId="0" fontId="3" fillId="7" borderId="0" xfId="0" applyNumberFormat="1" applyFont="1" applyFill="1" applyBorder="1" applyAlignment="1">
      <alignment horizontal="center" vertical="top"/>
    </xf>
    <xf numFmtId="0" fontId="0" fillId="0" borderId="0" xfId="0" applyFill="1" applyBorder="1"/>
    <xf numFmtId="0" fontId="3" fillId="8" borderId="0" xfId="0" applyNumberFormat="1" applyFont="1" applyFill="1" applyBorder="1" applyAlignment="1">
      <alignment vertical="top"/>
    </xf>
    <xf numFmtId="0" fontId="0" fillId="8" borderId="0" xfId="0" applyFill="1"/>
    <xf numFmtId="0" fontId="4" fillId="8" borderId="0" xfId="0" applyFont="1" applyFill="1" applyBorder="1"/>
    <xf numFmtId="0" fontId="0" fillId="8" borderId="0" xfId="0" applyFill="1" applyBorder="1"/>
    <xf numFmtId="2" fontId="8" fillId="6" borderId="18" xfId="0" applyNumberFormat="1" applyFont="1" applyFill="1" applyBorder="1"/>
    <xf numFmtId="2" fontId="8" fillId="6" borderId="20" xfId="0" applyNumberFormat="1" applyFont="1" applyFill="1" applyBorder="1" applyAlignment="1">
      <alignment horizontal="center"/>
    </xf>
    <xf numFmtId="0" fontId="1" fillId="0" borderId="0" xfId="0" applyFont="1"/>
    <xf numFmtId="0" fontId="6" fillId="0" borderId="11" xfId="0" applyFont="1" applyFill="1" applyBorder="1" applyAlignment="1">
      <alignment horizontal="center"/>
    </xf>
    <xf numFmtId="2" fontId="6" fillId="0" borderId="12" xfId="0" applyNumberFormat="1" applyFont="1" applyFill="1" applyBorder="1" applyAlignment="1">
      <alignment horizontal="center"/>
    </xf>
    <xf numFmtId="0" fontId="6" fillId="0" borderId="23" xfId="0" applyFont="1" applyFill="1" applyBorder="1" applyAlignment="1">
      <alignment horizontal="center"/>
    </xf>
    <xf numFmtId="2" fontId="6" fillId="0" borderId="24" xfId="0" applyNumberFormat="1" applyFont="1" applyFill="1" applyBorder="1" applyAlignment="1">
      <alignment horizontal="center"/>
    </xf>
    <xf numFmtId="0" fontId="10" fillId="0" borderId="25" xfId="0" applyNumberFormat="1" applyFont="1" applyFill="1" applyBorder="1" applyAlignment="1">
      <alignment horizontal="center" vertical="top"/>
    </xf>
    <xf numFmtId="0" fontId="4" fillId="8" borderId="26" xfId="0" applyFont="1" applyFill="1" applyBorder="1"/>
    <xf numFmtId="0" fontId="9" fillId="0" borderId="27" xfId="0" applyFont="1" applyFill="1" applyBorder="1" applyAlignment="1">
      <alignment horizontal="left"/>
    </xf>
    <xf numFmtId="2" fontId="9" fillId="0" borderId="18" xfId="0" applyNumberFormat="1" applyFont="1" applyFill="1" applyBorder="1" applyAlignment="1">
      <alignment horizontal="left"/>
    </xf>
    <xf numFmtId="0" fontId="4" fillId="6" borderId="18" xfId="0" applyFont="1" applyFill="1" applyBorder="1"/>
    <xf numFmtId="0" fontId="4" fillId="6" borderId="28" xfId="0" applyFont="1" applyFill="1" applyBorder="1"/>
    <xf numFmtId="0" fontId="4" fillId="6" borderId="20" xfId="0" applyFont="1" applyFill="1" applyBorder="1"/>
    <xf numFmtId="0" fontId="12" fillId="0" borderId="0" xfId="0" applyFont="1"/>
    <xf numFmtId="0" fontId="9" fillId="0" borderId="0" xfId="0" applyFont="1" applyAlignment="1">
      <alignment horizontal="left"/>
    </xf>
    <xf numFmtId="2" fontId="14" fillId="0" borderId="9" xfId="0" applyNumberFormat="1" applyFont="1" applyBorder="1" applyAlignment="1">
      <alignment horizontal="center"/>
    </xf>
    <xf numFmtId="0" fontId="15" fillId="7" borderId="0" xfId="0" applyFont="1" applyFill="1" applyAlignment="1">
      <alignment horizontal="right"/>
    </xf>
    <xf numFmtId="0" fontId="15" fillId="8" borderId="0" xfId="0" applyFont="1" applyFill="1" applyAlignment="1">
      <alignment horizontal="right"/>
    </xf>
    <xf numFmtId="0" fontId="16" fillId="4" borderId="9" xfId="0" applyFont="1" applyFill="1" applyBorder="1" applyAlignment="1">
      <alignment horizontal="center" vertical="top"/>
    </xf>
    <xf numFmtId="0" fontId="16" fillId="9" borderId="9" xfId="0" applyFont="1" applyFill="1" applyBorder="1" applyAlignment="1">
      <alignment horizontal="center" vertical="top"/>
    </xf>
    <xf numFmtId="2" fontId="16" fillId="9" borderId="9" xfId="0" applyNumberFormat="1" applyFont="1" applyFill="1" applyBorder="1" applyAlignment="1">
      <alignment horizontal="center"/>
    </xf>
    <xf numFmtId="2" fontId="14" fillId="9" borderId="9"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FFCC"/>
      <color rgb="FF66FF66"/>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305920</xdr:colOff>
      <xdr:row>161</xdr:row>
      <xdr:rowOff>22091</xdr:rowOff>
    </xdr:from>
    <xdr:to>
      <xdr:col>12</xdr:col>
      <xdr:colOff>1088571</xdr:colOff>
      <xdr:row>184</xdr:row>
      <xdr:rowOff>55525</xdr:rowOff>
    </xdr:to>
    <xdr:pic>
      <xdr:nvPicPr>
        <xdr:cNvPr id="2" name="Picture 1" descr="What Is Standard Deviation? - Business Insider">
          <a:extLst>
            <a:ext uri="{FF2B5EF4-FFF2-40B4-BE49-F238E27FC236}">
              <a16:creationId xmlns:a16="http://schemas.microsoft.com/office/drawing/2014/main" id="{22202466-6178-4C83-A14C-0F803D9927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1000" y="31721291"/>
          <a:ext cx="6253811" cy="4239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228600</xdr:colOff>
      <xdr:row>4</xdr:row>
      <xdr:rowOff>163286</xdr:rowOff>
    </xdr:from>
    <xdr:to>
      <xdr:col>5</xdr:col>
      <xdr:colOff>870857</xdr:colOff>
      <xdr:row>7</xdr:row>
      <xdr:rowOff>141515</xdr:rowOff>
    </xdr:to>
    <xdr:sp macro="" textlink="">
      <xdr:nvSpPr>
        <xdr:cNvPr id="3" name="Arrow: Down 2">
          <a:extLst>
            <a:ext uri="{FF2B5EF4-FFF2-40B4-BE49-F238E27FC236}">
              <a16:creationId xmlns:a16="http://schemas.microsoft.com/office/drawing/2014/main" id="{AC4E4E57-AF42-4A4D-B540-704B32A4F9A0}"/>
            </a:ext>
          </a:extLst>
        </xdr:cNvPr>
        <xdr:cNvSpPr/>
      </xdr:nvSpPr>
      <xdr:spPr>
        <a:xfrm>
          <a:off x="5410200" y="914400"/>
          <a:ext cx="642257" cy="544286"/>
        </a:xfrm>
        <a:prstGeom prst="downArrow">
          <a:avLst/>
        </a:prstGeom>
        <a:solidFill>
          <a:srgbClr val="66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957943</xdr:colOff>
      <xdr:row>4</xdr:row>
      <xdr:rowOff>174172</xdr:rowOff>
    </xdr:from>
    <xdr:to>
      <xdr:col>4</xdr:col>
      <xdr:colOff>1600200</xdr:colOff>
      <xdr:row>7</xdr:row>
      <xdr:rowOff>152401</xdr:rowOff>
    </xdr:to>
    <xdr:sp macro="" textlink="">
      <xdr:nvSpPr>
        <xdr:cNvPr id="4" name="Arrow: Down 3">
          <a:extLst>
            <a:ext uri="{FF2B5EF4-FFF2-40B4-BE49-F238E27FC236}">
              <a16:creationId xmlns:a16="http://schemas.microsoft.com/office/drawing/2014/main" id="{8F5B416C-2AA0-4114-A6B9-ADB8EF312520}"/>
            </a:ext>
          </a:extLst>
        </xdr:cNvPr>
        <xdr:cNvSpPr/>
      </xdr:nvSpPr>
      <xdr:spPr>
        <a:xfrm>
          <a:off x="3810000" y="925286"/>
          <a:ext cx="642257" cy="544286"/>
        </a:xfrm>
        <a:prstGeom prst="downArrow">
          <a:avLst/>
        </a:prstGeom>
        <a:solidFill>
          <a:srgbClr val="66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305920</xdr:colOff>
      <xdr:row>161</xdr:row>
      <xdr:rowOff>22091</xdr:rowOff>
    </xdr:from>
    <xdr:to>
      <xdr:col>12</xdr:col>
      <xdr:colOff>1088571</xdr:colOff>
      <xdr:row>184</xdr:row>
      <xdr:rowOff>55525</xdr:rowOff>
    </xdr:to>
    <xdr:pic>
      <xdr:nvPicPr>
        <xdr:cNvPr id="4" name="Picture 3" descr="What Is Standard Deviation? - Business Insider">
          <a:extLst>
            <a:ext uri="{FF2B5EF4-FFF2-40B4-BE49-F238E27FC236}">
              <a16:creationId xmlns:a16="http://schemas.microsoft.com/office/drawing/2014/main" id="{06399104-C893-43EF-8C34-A4B08AB115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3263" y="24188377"/>
          <a:ext cx="6258165" cy="4289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8F700-8EF5-4981-AA8E-428692BB01ED}">
  <dimension ref="A1:G132"/>
  <sheetViews>
    <sheetView tabSelected="1" workbookViewId="0">
      <selection activeCell="F14" sqref="F14"/>
    </sheetView>
  </sheetViews>
  <sheetFormatPr defaultRowHeight="14.4"/>
  <cols>
    <col min="1" max="1" width="13.109375" customWidth="1"/>
    <col min="2" max="2" width="11.109375" bestFit="1" customWidth="1"/>
    <col min="4" max="4" width="10.5546875" customWidth="1"/>
    <col min="7" max="7" width="9.77734375" customWidth="1"/>
  </cols>
  <sheetData>
    <row r="1" spans="1:7">
      <c r="A1" s="66" t="s">
        <v>5</v>
      </c>
      <c r="B1" s="67" t="s">
        <v>4</v>
      </c>
      <c r="D1" s="50" t="s">
        <v>10</v>
      </c>
      <c r="E1" s="51" t="s">
        <v>18</v>
      </c>
      <c r="F1" s="52"/>
      <c r="G1" s="53"/>
    </row>
    <row r="2" spans="1:7">
      <c r="A2" s="116">
        <v>1</v>
      </c>
      <c r="B2" s="117">
        <v>88.9</v>
      </c>
      <c r="D2" s="54" t="s">
        <v>22</v>
      </c>
      <c r="E2" s="60" t="s">
        <v>25</v>
      </c>
      <c r="F2" s="49"/>
      <c r="G2" s="55"/>
    </row>
    <row r="3" spans="1:7">
      <c r="A3" s="116">
        <v>2</v>
      </c>
      <c r="B3" s="117">
        <v>71.12</v>
      </c>
      <c r="D3" s="54" t="s">
        <v>28</v>
      </c>
      <c r="E3" s="60" t="s">
        <v>29</v>
      </c>
      <c r="F3" s="49"/>
      <c r="G3" s="55"/>
    </row>
    <row r="4" spans="1:7">
      <c r="A4" s="116">
        <v>3</v>
      </c>
      <c r="B4" s="117">
        <v>7.1119999999999992</v>
      </c>
      <c r="D4" s="54" t="s">
        <v>23</v>
      </c>
      <c r="E4" s="48" t="s">
        <v>24</v>
      </c>
      <c r="F4" s="49"/>
      <c r="G4" s="55"/>
    </row>
    <row r="5" spans="1:7" ht="15" thickBot="1">
      <c r="A5" s="116">
        <v>4</v>
      </c>
      <c r="B5" s="117">
        <v>9.9060000000000006</v>
      </c>
      <c r="D5" s="56" t="s">
        <v>26</v>
      </c>
      <c r="E5" s="57" t="s">
        <v>27</v>
      </c>
      <c r="F5" s="58"/>
      <c r="G5" s="59"/>
    </row>
    <row r="6" spans="1:7">
      <c r="A6" s="116">
        <v>5</v>
      </c>
      <c r="B6" s="117">
        <v>10.16</v>
      </c>
    </row>
    <row r="7" spans="1:7">
      <c r="A7" s="116">
        <v>6</v>
      </c>
      <c r="B7" s="117">
        <v>12.192</v>
      </c>
    </row>
    <row r="8" spans="1:7">
      <c r="A8" s="116">
        <v>7</v>
      </c>
      <c r="B8" s="117">
        <v>12.7</v>
      </c>
    </row>
    <row r="9" spans="1:7">
      <c r="A9" s="116">
        <v>8</v>
      </c>
      <c r="B9" s="117">
        <v>12.7</v>
      </c>
    </row>
    <row r="10" spans="1:7">
      <c r="A10" s="116">
        <v>9</v>
      </c>
      <c r="B10" s="117">
        <v>13.208</v>
      </c>
    </row>
    <row r="11" spans="1:7">
      <c r="A11" s="116">
        <v>10</v>
      </c>
      <c r="B11" s="117">
        <v>16.001999999999999</v>
      </c>
    </row>
    <row r="12" spans="1:7">
      <c r="A12" s="116">
        <v>11</v>
      </c>
      <c r="B12" s="117">
        <v>17.78</v>
      </c>
    </row>
    <row r="13" spans="1:7">
      <c r="A13" s="116">
        <v>12</v>
      </c>
      <c r="B13" s="117">
        <v>17.78</v>
      </c>
    </row>
    <row r="14" spans="1:7">
      <c r="A14" s="116">
        <v>13</v>
      </c>
      <c r="B14" s="117">
        <v>17.78</v>
      </c>
    </row>
    <row r="15" spans="1:7">
      <c r="A15" s="116">
        <v>14</v>
      </c>
      <c r="B15" s="117">
        <v>17.78</v>
      </c>
    </row>
    <row r="16" spans="1:7">
      <c r="A16" s="116">
        <v>15</v>
      </c>
      <c r="B16" s="117">
        <v>20.32</v>
      </c>
    </row>
    <row r="17" spans="1:2">
      <c r="A17" s="116">
        <v>16</v>
      </c>
      <c r="B17" s="117">
        <v>20.32</v>
      </c>
    </row>
    <row r="18" spans="1:2">
      <c r="A18" s="116">
        <v>17</v>
      </c>
      <c r="B18" s="117">
        <v>20.32</v>
      </c>
    </row>
    <row r="19" spans="1:2">
      <c r="A19" s="116">
        <v>18</v>
      </c>
      <c r="B19" s="117">
        <v>21.59</v>
      </c>
    </row>
    <row r="20" spans="1:2">
      <c r="A20" s="116">
        <v>19</v>
      </c>
      <c r="B20" s="117">
        <v>25.4</v>
      </c>
    </row>
    <row r="21" spans="1:2">
      <c r="A21" s="116">
        <v>20</v>
      </c>
      <c r="B21" s="117">
        <v>25.4</v>
      </c>
    </row>
    <row r="22" spans="1:2">
      <c r="A22" s="116">
        <v>21</v>
      </c>
      <c r="B22" s="117">
        <v>25.4</v>
      </c>
    </row>
    <row r="23" spans="1:2">
      <c r="A23" s="116">
        <v>22</v>
      </c>
      <c r="B23" s="117">
        <v>25.4</v>
      </c>
    </row>
    <row r="24" spans="1:2">
      <c r="A24" s="116">
        <v>23</v>
      </c>
      <c r="B24" s="117">
        <v>25.4</v>
      </c>
    </row>
    <row r="25" spans="1:2">
      <c r="A25" s="116">
        <v>24</v>
      </c>
      <c r="B25" s="117">
        <v>25.4</v>
      </c>
    </row>
    <row r="26" spans="1:2">
      <c r="A26" s="116">
        <v>25</v>
      </c>
      <c r="B26" s="117">
        <v>25.4</v>
      </c>
    </row>
    <row r="27" spans="1:2">
      <c r="A27" s="116">
        <v>26</v>
      </c>
      <c r="B27" s="117">
        <v>25.907999999999998</v>
      </c>
    </row>
    <row r="28" spans="1:2">
      <c r="A28" s="116">
        <v>27</v>
      </c>
      <c r="B28" s="117">
        <v>26.67</v>
      </c>
    </row>
    <row r="29" spans="1:2">
      <c r="A29" s="116">
        <v>28</v>
      </c>
      <c r="B29" s="117">
        <v>26.67</v>
      </c>
    </row>
    <row r="30" spans="1:2">
      <c r="A30" s="116">
        <v>29</v>
      </c>
      <c r="B30" s="117">
        <v>27.94</v>
      </c>
    </row>
    <row r="31" spans="1:2">
      <c r="A31" s="116">
        <v>30</v>
      </c>
      <c r="B31" s="117">
        <v>27.94</v>
      </c>
    </row>
    <row r="32" spans="1:2">
      <c r="A32" s="116">
        <v>31</v>
      </c>
      <c r="B32" s="117">
        <v>27.94</v>
      </c>
    </row>
    <row r="33" spans="1:2">
      <c r="A33" s="116">
        <v>32</v>
      </c>
      <c r="B33" s="117">
        <v>27.94</v>
      </c>
    </row>
    <row r="34" spans="1:2">
      <c r="A34" s="116">
        <v>33</v>
      </c>
      <c r="B34" s="117">
        <v>27.94</v>
      </c>
    </row>
    <row r="35" spans="1:2">
      <c r="A35" s="116">
        <v>34</v>
      </c>
      <c r="B35" s="117">
        <v>29.972000000000001</v>
      </c>
    </row>
    <row r="36" spans="1:2">
      <c r="A36" s="116">
        <v>35</v>
      </c>
      <c r="B36" s="117">
        <v>30.48</v>
      </c>
    </row>
    <row r="37" spans="1:2">
      <c r="A37" s="116">
        <v>36</v>
      </c>
      <c r="B37" s="117">
        <v>30.48</v>
      </c>
    </row>
    <row r="38" spans="1:2">
      <c r="A38" s="116">
        <v>37</v>
      </c>
      <c r="B38" s="117">
        <v>30.48</v>
      </c>
    </row>
    <row r="39" spans="1:2">
      <c r="A39" s="116">
        <v>38</v>
      </c>
      <c r="B39" s="117">
        <v>30.48</v>
      </c>
    </row>
    <row r="40" spans="1:2">
      <c r="A40" s="116">
        <v>39</v>
      </c>
      <c r="B40" s="117">
        <v>30.48</v>
      </c>
    </row>
    <row r="41" spans="1:2">
      <c r="A41" s="116">
        <v>40</v>
      </c>
      <c r="B41" s="117">
        <v>30.48</v>
      </c>
    </row>
    <row r="42" spans="1:2">
      <c r="A42" s="116">
        <v>41</v>
      </c>
      <c r="B42" s="117">
        <v>30.48</v>
      </c>
    </row>
    <row r="43" spans="1:2">
      <c r="A43" s="116">
        <v>42</v>
      </c>
      <c r="B43" s="117">
        <v>30.48</v>
      </c>
    </row>
    <row r="44" spans="1:2">
      <c r="A44" s="116">
        <v>43</v>
      </c>
      <c r="B44" s="117">
        <v>30.988</v>
      </c>
    </row>
    <row r="45" spans="1:2">
      <c r="A45" s="116">
        <v>44</v>
      </c>
      <c r="B45" s="117">
        <v>31.75</v>
      </c>
    </row>
    <row r="46" spans="1:2">
      <c r="A46" s="116">
        <v>45</v>
      </c>
      <c r="B46" s="117">
        <v>32.512</v>
      </c>
    </row>
    <row r="47" spans="1:2">
      <c r="A47" s="116">
        <v>46</v>
      </c>
      <c r="B47" s="117">
        <v>33.020000000000003</v>
      </c>
    </row>
    <row r="48" spans="1:2">
      <c r="A48" s="116">
        <v>47</v>
      </c>
      <c r="B48" s="117">
        <v>33.020000000000003</v>
      </c>
    </row>
    <row r="49" spans="1:2">
      <c r="A49" s="116">
        <v>48</v>
      </c>
      <c r="B49" s="117">
        <v>34.036000000000001</v>
      </c>
    </row>
    <row r="50" spans="1:2">
      <c r="A50" s="116">
        <v>49</v>
      </c>
      <c r="B50" s="117">
        <v>34.29</v>
      </c>
    </row>
    <row r="51" spans="1:2">
      <c r="A51" s="116">
        <v>50</v>
      </c>
      <c r="B51" s="117">
        <v>34.29</v>
      </c>
    </row>
    <row r="52" spans="1:2">
      <c r="A52" s="116">
        <v>51</v>
      </c>
      <c r="B52" s="117">
        <v>35.052</v>
      </c>
    </row>
    <row r="53" spans="1:2">
      <c r="A53" s="116">
        <v>52</v>
      </c>
      <c r="B53" s="117">
        <v>35.56</v>
      </c>
    </row>
    <row r="54" spans="1:2">
      <c r="A54" s="116">
        <v>53</v>
      </c>
      <c r="B54" s="117">
        <v>35.56</v>
      </c>
    </row>
    <row r="55" spans="1:2">
      <c r="A55" s="116">
        <v>54</v>
      </c>
      <c r="B55" s="117">
        <v>35.56</v>
      </c>
    </row>
    <row r="56" spans="1:2">
      <c r="A56" s="116">
        <v>55</v>
      </c>
      <c r="B56" s="117">
        <v>35.56</v>
      </c>
    </row>
    <row r="57" spans="1:2">
      <c r="A57" s="116">
        <v>56</v>
      </c>
      <c r="B57" s="117">
        <v>35.56</v>
      </c>
    </row>
    <row r="58" spans="1:2">
      <c r="A58" s="116">
        <v>57</v>
      </c>
      <c r="B58" s="117">
        <v>35.56</v>
      </c>
    </row>
    <row r="59" spans="1:2">
      <c r="A59" s="116">
        <v>58</v>
      </c>
      <c r="B59" s="117">
        <v>36.322000000000003</v>
      </c>
    </row>
    <row r="60" spans="1:2">
      <c r="A60" s="116">
        <v>59</v>
      </c>
      <c r="B60" s="117">
        <v>36.83</v>
      </c>
    </row>
    <row r="61" spans="1:2">
      <c r="A61" s="116">
        <v>60</v>
      </c>
      <c r="B61" s="117">
        <v>38.1</v>
      </c>
    </row>
    <row r="62" spans="1:2">
      <c r="A62" s="116">
        <v>61</v>
      </c>
      <c r="B62" s="117">
        <v>38.1</v>
      </c>
    </row>
    <row r="63" spans="1:2">
      <c r="A63" s="116">
        <v>62</v>
      </c>
      <c r="B63" s="117">
        <v>38.1</v>
      </c>
    </row>
    <row r="64" spans="1:2">
      <c r="A64" s="116">
        <v>63</v>
      </c>
      <c r="B64" s="117">
        <v>38.1</v>
      </c>
    </row>
    <row r="65" spans="1:2">
      <c r="A65" s="116">
        <v>64</v>
      </c>
      <c r="B65" s="117">
        <v>38.1</v>
      </c>
    </row>
    <row r="66" spans="1:2">
      <c r="A66" s="116">
        <v>65</v>
      </c>
      <c r="B66" s="117">
        <v>38.1</v>
      </c>
    </row>
    <row r="67" spans="1:2">
      <c r="A67" s="116">
        <v>66</v>
      </c>
      <c r="B67" s="117">
        <v>38.1</v>
      </c>
    </row>
    <row r="68" spans="1:2">
      <c r="A68" s="116">
        <v>67</v>
      </c>
      <c r="B68" s="117">
        <v>38.1</v>
      </c>
    </row>
    <row r="69" spans="1:2">
      <c r="A69" s="116">
        <v>68</v>
      </c>
      <c r="B69" s="117">
        <v>39.369999999999997</v>
      </c>
    </row>
    <row r="70" spans="1:2">
      <c r="A70" s="116">
        <v>69</v>
      </c>
      <c r="B70" s="117">
        <v>39.369999999999997</v>
      </c>
    </row>
    <row r="71" spans="1:2">
      <c r="A71" s="116">
        <v>70</v>
      </c>
      <c r="B71" s="117">
        <v>39.369999999999997</v>
      </c>
    </row>
    <row r="72" spans="1:2">
      <c r="A72" s="116">
        <v>71</v>
      </c>
      <c r="B72" s="117">
        <v>39.878</v>
      </c>
    </row>
    <row r="73" spans="1:2">
      <c r="A73" s="116">
        <v>72</v>
      </c>
      <c r="B73" s="117">
        <v>40.64</v>
      </c>
    </row>
    <row r="74" spans="1:2">
      <c r="A74" s="116">
        <v>73</v>
      </c>
      <c r="B74" s="117">
        <v>40.64</v>
      </c>
    </row>
    <row r="75" spans="1:2">
      <c r="A75" s="116">
        <v>74</v>
      </c>
      <c r="B75" s="117">
        <v>40.64</v>
      </c>
    </row>
    <row r="76" spans="1:2">
      <c r="A76" s="116">
        <v>75</v>
      </c>
      <c r="B76" s="117">
        <v>41.402000000000001</v>
      </c>
    </row>
    <row r="77" spans="1:2">
      <c r="A77" s="116">
        <v>76</v>
      </c>
      <c r="B77" s="117">
        <v>41.910000000000004</v>
      </c>
    </row>
    <row r="78" spans="1:2">
      <c r="A78" s="116">
        <v>77</v>
      </c>
      <c r="B78" s="117">
        <v>42.925999999999995</v>
      </c>
    </row>
    <row r="79" spans="1:2">
      <c r="A79" s="116">
        <v>78</v>
      </c>
      <c r="B79" s="117">
        <v>43.18</v>
      </c>
    </row>
    <row r="80" spans="1:2">
      <c r="A80" s="116">
        <v>79</v>
      </c>
      <c r="B80" s="117">
        <v>43.18</v>
      </c>
    </row>
    <row r="81" spans="1:2">
      <c r="A81" s="116">
        <v>80</v>
      </c>
      <c r="B81" s="117">
        <v>44.45</v>
      </c>
    </row>
    <row r="82" spans="1:2">
      <c r="A82" s="116">
        <v>81</v>
      </c>
      <c r="B82" s="117">
        <v>45.72</v>
      </c>
    </row>
    <row r="83" spans="1:2">
      <c r="A83" s="116">
        <v>82</v>
      </c>
      <c r="B83" s="117">
        <v>46.99</v>
      </c>
    </row>
    <row r="84" spans="1:2">
      <c r="A84" s="116">
        <v>83</v>
      </c>
      <c r="B84" s="117">
        <v>46.99</v>
      </c>
    </row>
    <row r="85" spans="1:2">
      <c r="A85" s="116">
        <v>84</v>
      </c>
      <c r="B85" s="117">
        <v>46.99</v>
      </c>
    </row>
    <row r="86" spans="1:2">
      <c r="A86" s="116">
        <v>85</v>
      </c>
      <c r="B86" s="117">
        <v>46.99</v>
      </c>
    </row>
    <row r="87" spans="1:2">
      <c r="A87" s="116">
        <v>86</v>
      </c>
      <c r="B87" s="117">
        <v>47.752000000000002</v>
      </c>
    </row>
    <row r="88" spans="1:2">
      <c r="A88" s="116">
        <v>87</v>
      </c>
      <c r="B88" s="117">
        <v>48.26</v>
      </c>
    </row>
    <row r="89" spans="1:2">
      <c r="A89" s="116">
        <v>88</v>
      </c>
      <c r="B89" s="117">
        <v>48.26</v>
      </c>
    </row>
    <row r="90" spans="1:2">
      <c r="A90" s="116">
        <v>89</v>
      </c>
      <c r="B90" s="117">
        <v>48.26</v>
      </c>
    </row>
    <row r="91" spans="1:2">
      <c r="A91" s="116">
        <v>90</v>
      </c>
      <c r="B91" s="117">
        <v>48.26</v>
      </c>
    </row>
    <row r="92" spans="1:2">
      <c r="A92" s="116">
        <v>91</v>
      </c>
      <c r="B92" s="117">
        <v>48.514000000000003</v>
      </c>
    </row>
    <row r="93" spans="1:2">
      <c r="A93" s="116">
        <v>92</v>
      </c>
      <c r="B93" s="117">
        <v>49.022000000000006</v>
      </c>
    </row>
    <row r="94" spans="1:2">
      <c r="A94" s="116">
        <v>93</v>
      </c>
      <c r="B94" s="117">
        <v>49.53</v>
      </c>
    </row>
    <row r="95" spans="1:2">
      <c r="A95" s="116">
        <v>94</v>
      </c>
      <c r="B95" s="117">
        <v>50.292000000000002</v>
      </c>
    </row>
    <row r="96" spans="1:2">
      <c r="A96" s="116">
        <v>95</v>
      </c>
      <c r="B96" s="117">
        <v>50.8</v>
      </c>
    </row>
    <row r="97" spans="1:2">
      <c r="A97" s="116">
        <v>96</v>
      </c>
      <c r="B97" s="117">
        <v>58.42</v>
      </c>
    </row>
    <row r="98" spans="1:2">
      <c r="A98" s="116">
        <v>97</v>
      </c>
      <c r="B98" s="117">
        <v>58.42</v>
      </c>
    </row>
    <row r="99" spans="1:2">
      <c r="A99" s="116">
        <v>98</v>
      </c>
      <c r="B99" s="117">
        <v>58.42</v>
      </c>
    </row>
    <row r="100" spans="1:2">
      <c r="A100" s="116">
        <v>99</v>
      </c>
      <c r="B100" s="117">
        <v>60.96</v>
      </c>
    </row>
    <row r="101" spans="1:2">
      <c r="A101" s="116">
        <v>100</v>
      </c>
      <c r="B101" s="117">
        <v>60.96</v>
      </c>
    </row>
    <row r="102" spans="1:2">
      <c r="A102" s="116">
        <v>101</v>
      </c>
      <c r="B102" s="117">
        <v>60.96</v>
      </c>
    </row>
    <row r="103" spans="1:2">
      <c r="A103" s="116">
        <v>102</v>
      </c>
      <c r="B103" s="117">
        <v>60.96</v>
      </c>
    </row>
    <row r="104" spans="1:2">
      <c r="A104" s="116">
        <v>103</v>
      </c>
      <c r="B104" s="117">
        <v>60.96</v>
      </c>
    </row>
    <row r="105" spans="1:2">
      <c r="A105" s="116">
        <v>104</v>
      </c>
      <c r="B105" s="117">
        <v>63.5</v>
      </c>
    </row>
    <row r="106" spans="1:2">
      <c r="A106" s="116">
        <v>105</v>
      </c>
      <c r="B106" s="117">
        <v>63.5</v>
      </c>
    </row>
    <row r="107" spans="1:2">
      <c r="A107" s="116">
        <v>106</v>
      </c>
      <c r="B107" s="117">
        <v>63.5</v>
      </c>
    </row>
    <row r="108" spans="1:2">
      <c r="A108" s="116">
        <v>107</v>
      </c>
      <c r="B108" s="117">
        <v>66.040000000000006</v>
      </c>
    </row>
    <row r="109" spans="1:2">
      <c r="A109" s="116">
        <v>108</v>
      </c>
      <c r="B109" s="117">
        <v>66.040000000000006</v>
      </c>
    </row>
    <row r="110" spans="1:2">
      <c r="A110" s="116">
        <v>109</v>
      </c>
      <c r="B110" s="117">
        <v>66.040000000000006</v>
      </c>
    </row>
    <row r="111" spans="1:2">
      <c r="A111" s="116">
        <v>110</v>
      </c>
      <c r="B111" s="117">
        <v>71.12</v>
      </c>
    </row>
    <row r="112" spans="1:2">
      <c r="A112" s="116">
        <v>111</v>
      </c>
      <c r="B112" s="117">
        <v>71.12</v>
      </c>
    </row>
    <row r="113" spans="1:2">
      <c r="A113" s="116">
        <v>112</v>
      </c>
      <c r="B113" s="117">
        <v>71.12</v>
      </c>
    </row>
    <row r="114" spans="1:2">
      <c r="A114" s="116">
        <v>113</v>
      </c>
      <c r="B114" s="117">
        <v>71.12</v>
      </c>
    </row>
    <row r="115" spans="1:2">
      <c r="A115" s="116">
        <v>114</v>
      </c>
      <c r="B115" s="117">
        <v>71.12</v>
      </c>
    </row>
    <row r="116" spans="1:2">
      <c r="A116" s="116">
        <v>115</v>
      </c>
      <c r="B116" s="117">
        <v>73.66</v>
      </c>
    </row>
    <row r="117" spans="1:2">
      <c r="A117" s="116">
        <v>116</v>
      </c>
      <c r="B117" s="117">
        <v>73.66</v>
      </c>
    </row>
    <row r="118" spans="1:2">
      <c r="A118" s="116">
        <v>117</v>
      </c>
      <c r="B118" s="117">
        <v>76.2</v>
      </c>
    </row>
    <row r="119" spans="1:2">
      <c r="A119" s="116">
        <v>118</v>
      </c>
      <c r="B119" s="117">
        <v>76.2</v>
      </c>
    </row>
    <row r="120" spans="1:2">
      <c r="A120" s="116">
        <v>119</v>
      </c>
      <c r="B120" s="117">
        <v>76.2</v>
      </c>
    </row>
    <row r="121" spans="1:2">
      <c r="A121" s="116">
        <v>120</v>
      </c>
      <c r="B121" s="117">
        <v>78.739999999999995</v>
      </c>
    </row>
    <row r="122" spans="1:2">
      <c r="A122" s="116">
        <v>121</v>
      </c>
      <c r="B122" s="117">
        <v>81.28</v>
      </c>
    </row>
    <row r="123" spans="1:2">
      <c r="A123" s="116">
        <v>122</v>
      </c>
      <c r="B123" s="117">
        <v>83.820000000000007</v>
      </c>
    </row>
    <row r="124" spans="1:2">
      <c r="A124" s="116">
        <v>123</v>
      </c>
      <c r="B124" s="117">
        <v>83.820000000000007</v>
      </c>
    </row>
    <row r="125" spans="1:2">
      <c r="A125" s="116">
        <v>124</v>
      </c>
      <c r="B125" s="117">
        <v>83.820000000000007</v>
      </c>
    </row>
    <row r="126" spans="1:2">
      <c r="A126" s="116">
        <v>125</v>
      </c>
      <c r="B126" s="117">
        <v>83.820000000000007</v>
      </c>
    </row>
    <row r="127" spans="1:2">
      <c r="A127" s="116">
        <v>126</v>
      </c>
      <c r="B127" s="117">
        <v>83.820000000000007</v>
      </c>
    </row>
    <row r="128" spans="1:2">
      <c r="A128" s="116">
        <v>127</v>
      </c>
      <c r="B128" s="117">
        <v>83.820000000000007</v>
      </c>
    </row>
    <row r="129" spans="1:2">
      <c r="A129" s="116">
        <v>128</v>
      </c>
      <c r="B129" s="117">
        <v>86.36</v>
      </c>
    </row>
    <row r="130" spans="1:2">
      <c r="A130" s="116">
        <v>129</v>
      </c>
      <c r="B130" s="117">
        <v>86.36</v>
      </c>
    </row>
    <row r="131" spans="1:2">
      <c r="A131" s="116">
        <v>130</v>
      </c>
      <c r="B131" s="117">
        <v>96.52</v>
      </c>
    </row>
    <row r="132" spans="1:2">
      <c r="A132" s="116">
        <v>131</v>
      </c>
      <c r="B132" s="117">
        <v>97.281999999999996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E371-4448-4B76-BECE-92AEA8242043}">
  <dimension ref="A1:AA185"/>
  <sheetViews>
    <sheetView zoomScale="70" zoomScaleNormal="70" workbookViewId="0">
      <selection activeCell="E10" sqref="E10:F140"/>
    </sheetView>
  </sheetViews>
  <sheetFormatPr defaultRowHeight="14.4"/>
  <cols>
    <col min="1" max="1" width="7" customWidth="1"/>
    <col min="2" max="2" width="3.88671875" customWidth="1"/>
    <col min="3" max="3" width="14.88671875" bestFit="1" customWidth="1"/>
    <col min="4" max="4" width="15.77734375" style="36" bestFit="1" customWidth="1"/>
    <col min="5" max="5" width="34" style="14" bestFit="1" customWidth="1"/>
    <col min="6" max="6" width="17.109375" style="14" customWidth="1"/>
    <col min="7" max="7" width="8.88671875" style="13"/>
    <col min="8" max="8" width="32.21875" style="6" bestFit="1" customWidth="1"/>
    <col min="9" max="9" width="14.44140625" style="14" customWidth="1"/>
    <col min="10" max="10" width="4.44140625" style="6" customWidth="1"/>
    <col min="11" max="11" width="13.88671875" style="6" customWidth="1"/>
    <col min="12" max="12" width="5.6640625" style="6" customWidth="1"/>
    <col min="13" max="13" width="34.6640625" style="6" bestFit="1" customWidth="1"/>
    <col min="14" max="14" width="7.109375" style="6" bestFit="1" customWidth="1"/>
    <col min="15" max="15" width="5.5546875" style="6" customWidth="1"/>
    <col min="16" max="16" width="10" style="6" bestFit="1" customWidth="1"/>
    <col min="17" max="17" width="8.88671875" style="6"/>
    <col min="18" max="18" width="12.88671875" customWidth="1"/>
    <col min="19" max="19" width="17.5546875" bestFit="1" customWidth="1"/>
  </cols>
  <sheetData>
    <row r="1" spans="2:21" ht="15" thickBot="1">
      <c r="C1" s="111" t="s">
        <v>44</v>
      </c>
    </row>
    <row r="2" spans="2:21">
      <c r="C2" s="50" t="s">
        <v>10</v>
      </c>
      <c r="D2" s="51" t="s">
        <v>18</v>
      </c>
      <c r="E2" s="52"/>
      <c r="F2" s="53"/>
      <c r="R2" s="5"/>
      <c r="S2" s="5"/>
      <c r="T2" s="5"/>
      <c r="U2" s="5"/>
    </row>
    <row r="3" spans="2:21">
      <c r="C3" s="54" t="s">
        <v>22</v>
      </c>
      <c r="D3" s="60" t="s">
        <v>25</v>
      </c>
      <c r="E3" s="49"/>
      <c r="F3" s="55"/>
      <c r="R3" s="5"/>
      <c r="S3" s="5"/>
      <c r="T3" s="5"/>
      <c r="U3" s="5"/>
    </row>
    <row r="4" spans="2:21">
      <c r="C4" s="54" t="s">
        <v>28</v>
      </c>
      <c r="D4" s="60" t="s">
        <v>29</v>
      </c>
      <c r="E4" s="49"/>
      <c r="F4" s="55"/>
      <c r="R4" s="5"/>
      <c r="S4" s="5"/>
      <c r="T4" s="5"/>
      <c r="U4" s="5"/>
    </row>
    <row r="5" spans="2:21">
      <c r="C5" s="54" t="s">
        <v>23</v>
      </c>
      <c r="D5" s="48" t="s">
        <v>24</v>
      </c>
      <c r="E5" s="49"/>
      <c r="F5" s="55"/>
      <c r="R5" s="5"/>
      <c r="S5" s="5"/>
      <c r="T5" s="5"/>
      <c r="U5" s="5"/>
    </row>
    <row r="6" spans="2:21" ht="15" thickBot="1">
      <c r="C6" s="56" t="s">
        <v>26</v>
      </c>
      <c r="D6" s="57" t="s">
        <v>27</v>
      </c>
      <c r="E6" s="58"/>
      <c r="F6" s="59"/>
      <c r="R6" s="5"/>
      <c r="S6" s="5"/>
      <c r="T6" s="5"/>
      <c r="U6" s="5"/>
    </row>
    <row r="7" spans="2:21">
      <c r="R7" s="5"/>
      <c r="S7" s="5"/>
      <c r="T7" s="5"/>
      <c r="U7" s="5"/>
    </row>
    <row r="8" spans="2:21">
      <c r="B8" s="25"/>
      <c r="C8" s="25"/>
      <c r="D8" s="63"/>
      <c r="E8" s="31"/>
      <c r="F8" s="31"/>
      <c r="G8" s="32"/>
      <c r="H8" s="30"/>
      <c r="I8" s="31"/>
      <c r="J8" s="30"/>
      <c r="R8" s="5"/>
      <c r="S8" s="5"/>
      <c r="T8" s="5"/>
      <c r="U8" s="5"/>
    </row>
    <row r="9" spans="2:21" ht="28.8">
      <c r="B9" s="25"/>
      <c r="C9" s="65" t="s">
        <v>31</v>
      </c>
      <c r="D9" s="65" t="s">
        <v>32</v>
      </c>
      <c r="E9" s="66" t="s">
        <v>5</v>
      </c>
      <c r="F9" s="67" t="s">
        <v>4</v>
      </c>
      <c r="G9" s="68" t="s">
        <v>0</v>
      </c>
      <c r="H9" s="69" t="s">
        <v>1</v>
      </c>
      <c r="I9" s="70" t="s">
        <v>2</v>
      </c>
      <c r="J9" s="29"/>
      <c r="K9" s="2"/>
      <c r="L9" s="2"/>
      <c r="M9" s="2"/>
      <c r="N9" s="2"/>
      <c r="O9" s="1"/>
      <c r="P9" s="1"/>
      <c r="Q9" s="9"/>
      <c r="R9" s="9"/>
      <c r="S9" s="5"/>
      <c r="T9" s="5"/>
      <c r="U9" s="5"/>
    </row>
    <row r="10" spans="2:21" ht="15.6">
      <c r="B10" s="25"/>
      <c r="C10" s="62" t="s">
        <v>33</v>
      </c>
      <c r="D10" s="64" t="s">
        <v>34</v>
      </c>
      <c r="E10" s="116"/>
      <c r="F10" s="118"/>
      <c r="G10" s="47" t="e">
        <f>N147</f>
        <v>#DIV/0!</v>
      </c>
      <c r="H10" s="46" t="e">
        <f>F10-G10</f>
        <v>#DIV/0!</v>
      </c>
      <c r="I10" s="46" t="e">
        <f>H10^2</f>
        <v>#DIV/0!</v>
      </c>
      <c r="J10" s="29"/>
      <c r="K10" s="2"/>
      <c r="L10" s="2"/>
      <c r="M10" s="2"/>
      <c r="N10" s="2"/>
      <c r="O10" s="2"/>
      <c r="P10" s="2"/>
      <c r="Q10" s="5"/>
      <c r="R10" s="5"/>
      <c r="S10" s="5"/>
      <c r="T10" s="5"/>
      <c r="U10" s="5"/>
    </row>
    <row r="11" spans="2:21" ht="15.6">
      <c r="B11" s="25"/>
      <c r="C11" s="62" t="s">
        <v>33</v>
      </c>
      <c r="D11" s="64" t="s">
        <v>34</v>
      </c>
      <c r="E11" s="116"/>
      <c r="F11" s="118"/>
      <c r="G11" s="47" t="e">
        <f>N147</f>
        <v>#DIV/0!</v>
      </c>
      <c r="H11" s="46" t="e">
        <f t="shared" ref="H11:H74" si="0">F11-G11</f>
        <v>#DIV/0!</v>
      </c>
      <c r="I11" s="46" t="e">
        <f t="shared" ref="I11:I102" si="1">H11^2</f>
        <v>#DIV/0!</v>
      </c>
      <c r="J11" s="29"/>
      <c r="K11" s="2"/>
      <c r="L11" s="2"/>
      <c r="M11" s="2"/>
      <c r="N11" s="2"/>
      <c r="O11" s="2"/>
      <c r="P11" s="2"/>
      <c r="Q11" s="5"/>
      <c r="R11" s="5"/>
      <c r="S11" s="5"/>
      <c r="T11" s="5"/>
      <c r="U11" s="5"/>
    </row>
    <row r="12" spans="2:21" ht="15.6">
      <c r="B12" s="25"/>
      <c r="C12" s="62" t="s">
        <v>33</v>
      </c>
      <c r="D12" s="64" t="s">
        <v>34</v>
      </c>
      <c r="E12" s="116"/>
      <c r="F12" s="118"/>
      <c r="G12" s="47" t="e">
        <f>N147</f>
        <v>#DIV/0!</v>
      </c>
      <c r="H12" s="46" t="e">
        <f t="shared" si="0"/>
        <v>#DIV/0!</v>
      </c>
      <c r="I12" s="46" t="e">
        <f t="shared" si="1"/>
        <v>#DIV/0!</v>
      </c>
      <c r="J12" s="29"/>
      <c r="K12" s="2"/>
      <c r="L12" s="2"/>
      <c r="M12" s="2"/>
      <c r="N12" s="2"/>
      <c r="O12" s="2"/>
      <c r="P12" s="2"/>
      <c r="Q12" s="5"/>
      <c r="R12" s="5"/>
      <c r="S12" s="5"/>
      <c r="T12" s="5"/>
      <c r="U12" s="5"/>
    </row>
    <row r="13" spans="2:21" ht="15.6">
      <c r="B13" s="25"/>
      <c r="C13" s="62" t="s">
        <v>33</v>
      </c>
      <c r="D13" s="64" t="s">
        <v>34</v>
      </c>
      <c r="E13" s="116"/>
      <c r="F13" s="118"/>
      <c r="G13" s="47" t="e">
        <f>N147</f>
        <v>#DIV/0!</v>
      </c>
      <c r="H13" s="46" t="e">
        <f t="shared" si="0"/>
        <v>#DIV/0!</v>
      </c>
      <c r="I13" s="46" t="e">
        <f t="shared" si="1"/>
        <v>#DIV/0!</v>
      </c>
      <c r="J13" s="29"/>
      <c r="K13" s="2"/>
      <c r="L13" s="2"/>
      <c r="M13" s="2"/>
      <c r="N13" s="2"/>
      <c r="O13" s="2"/>
      <c r="P13" s="2"/>
      <c r="Q13" s="5"/>
      <c r="R13" s="5"/>
      <c r="S13" s="5"/>
      <c r="T13" s="5"/>
      <c r="U13" s="5"/>
    </row>
    <row r="14" spans="2:21" ht="15.6">
      <c r="B14" s="25"/>
      <c r="C14" s="62" t="s">
        <v>33</v>
      </c>
      <c r="D14" s="64" t="s">
        <v>34</v>
      </c>
      <c r="E14" s="116"/>
      <c r="F14" s="118"/>
      <c r="G14" s="47" t="e">
        <f>N147</f>
        <v>#DIV/0!</v>
      </c>
      <c r="H14" s="46" t="e">
        <f t="shared" si="0"/>
        <v>#DIV/0!</v>
      </c>
      <c r="I14" s="46" t="e">
        <f t="shared" si="1"/>
        <v>#DIV/0!</v>
      </c>
      <c r="J14" s="29"/>
      <c r="K14" s="2"/>
      <c r="L14" s="2"/>
      <c r="M14" s="2"/>
      <c r="N14" s="2"/>
      <c r="O14" s="2"/>
      <c r="P14" s="2"/>
      <c r="Q14" s="5"/>
      <c r="R14" s="5"/>
      <c r="S14" s="5"/>
      <c r="T14" s="5"/>
      <c r="U14" s="5"/>
    </row>
    <row r="15" spans="2:21" ht="15.6">
      <c r="B15" s="25"/>
      <c r="C15" s="62" t="s">
        <v>33</v>
      </c>
      <c r="D15" s="64" t="s">
        <v>34</v>
      </c>
      <c r="E15" s="116"/>
      <c r="F15" s="118"/>
      <c r="G15" s="47" t="e">
        <f>N147</f>
        <v>#DIV/0!</v>
      </c>
      <c r="H15" s="46" t="e">
        <f t="shared" si="0"/>
        <v>#DIV/0!</v>
      </c>
      <c r="I15" s="46" t="e">
        <f t="shared" si="1"/>
        <v>#DIV/0!</v>
      </c>
      <c r="J15" s="29"/>
      <c r="K15" s="2"/>
      <c r="L15" s="2"/>
      <c r="M15" s="2"/>
      <c r="N15" s="2"/>
      <c r="O15" s="2"/>
      <c r="P15" s="2"/>
      <c r="Q15" s="5"/>
      <c r="R15" s="5"/>
      <c r="S15" s="5"/>
      <c r="T15" s="5"/>
      <c r="U15" s="5"/>
    </row>
    <row r="16" spans="2:21" ht="15.6">
      <c r="B16" s="25"/>
      <c r="C16" s="62" t="s">
        <v>33</v>
      </c>
      <c r="D16" s="64" t="s">
        <v>34</v>
      </c>
      <c r="E16" s="116"/>
      <c r="F16" s="118"/>
      <c r="G16" s="47" t="e">
        <f>N147</f>
        <v>#DIV/0!</v>
      </c>
      <c r="H16" s="46" t="e">
        <f t="shared" si="0"/>
        <v>#DIV/0!</v>
      </c>
      <c r="I16" s="46" t="e">
        <f t="shared" si="1"/>
        <v>#DIV/0!</v>
      </c>
      <c r="J16" s="29"/>
      <c r="K16" s="2"/>
      <c r="L16" s="2"/>
      <c r="M16" s="2"/>
      <c r="N16" s="2"/>
      <c r="O16" s="2"/>
      <c r="P16" s="2"/>
      <c r="Q16" s="5"/>
      <c r="R16" s="5"/>
      <c r="S16" s="5"/>
      <c r="T16" s="5"/>
      <c r="U16" s="5"/>
    </row>
    <row r="17" spans="2:21" ht="15.6">
      <c r="B17" s="25"/>
      <c r="C17" s="62" t="s">
        <v>33</v>
      </c>
      <c r="D17" s="64" t="s">
        <v>34</v>
      </c>
      <c r="E17" s="116"/>
      <c r="F17" s="118"/>
      <c r="G17" s="47" t="e">
        <f>N147</f>
        <v>#DIV/0!</v>
      </c>
      <c r="H17" s="46" t="e">
        <f t="shared" si="0"/>
        <v>#DIV/0!</v>
      </c>
      <c r="I17" s="46" t="e">
        <f t="shared" si="1"/>
        <v>#DIV/0!</v>
      </c>
      <c r="J17" s="29"/>
      <c r="K17" s="2"/>
      <c r="L17" s="2"/>
      <c r="M17" s="2"/>
      <c r="N17" s="2"/>
      <c r="O17" s="2"/>
      <c r="P17" s="2"/>
      <c r="Q17" s="5"/>
      <c r="R17" s="5"/>
      <c r="S17" s="5"/>
      <c r="T17" s="5"/>
      <c r="U17" s="5"/>
    </row>
    <row r="18" spans="2:21" ht="15.6">
      <c r="B18" s="25"/>
      <c r="C18" s="62" t="s">
        <v>33</v>
      </c>
      <c r="D18" s="64" t="s">
        <v>34</v>
      </c>
      <c r="E18" s="116"/>
      <c r="F18" s="118"/>
      <c r="G18" s="47" t="e">
        <f>N147</f>
        <v>#DIV/0!</v>
      </c>
      <c r="H18" s="46" t="e">
        <f t="shared" si="0"/>
        <v>#DIV/0!</v>
      </c>
      <c r="I18" s="46" t="e">
        <f t="shared" si="1"/>
        <v>#DIV/0!</v>
      </c>
      <c r="J18" s="29"/>
      <c r="K18" s="2"/>
      <c r="L18" s="2"/>
      <c r="M18" s="2"/>
      <c r="N18" s="2"/>
      <c r="O18" s="2"/>
      <c r="P18" s="2"/>
      <c r="Q18" s="5"/>
      <c r="R18" s="5"/>
      <c r="S18" s="5"/>
      <c r="T18" s="5"/>
      <c r="U18" s="5"/>
    </row>
    <row r="19" spans="2:21" ht="15.6">
      <c r="B19" s="25"/>
      <c r="C19" s="62" t="s">
        <v>33</v>
      </c>
      <c r="D19" s="64" t="s">
        <v>34</v>
      </c>
      <c r="E19" s="116"/>
      <c r="F19" s="118"/>
      <c r="G19" s="47" t="e">
        <f>N147</f>
        <v>#DIV/0!</v>
      </c>
      <c r="H19" s="46" t="e">
        <f t="shared" si="0"/>
        <v>#DIV/0!</v>
      </c>
      <c r="I19" s="46" t="e">
        <f t="shared" si="1"/>
        <v>#DIV/0!</v>
      </c>
      <c r="J19" s="29"/>
      <c r="K19" s="2"/>
      <c r="L19" s="2"/>
      <c r="M19" s="2"/>
      <c r="N19" s="2"/>
      <c r="O19" s="2"/>
      <c r="P19" s="2"/>
      <c r="Q19" s="5"/>
      <c r="R19" s="5"/>
      <c r="S19" s="5"/>
      <c r="T19" s="5"/>
      <c r="U19" s="5"/>
    </row>
    <row r="20" spans="2:21" ht="15.6">
      <c r="B20" s="25"/>
      <c r="C20" s="62" t="s">
        <v>33</v>
      </c>
      <c r="D20" s="64" t="s">
        <v>34</v>
      </c>
      <c r="E20" s="116"/>
      <c r="F20" s="118"/>
      <c r="G20" s="47" t="e">
        <f>N147</f>
        <v>#DIV/0!</v>
      </c>
      <c r="H20" s="46" t="e">
        <f t="shared" si="0"/>
        <v>#DIV/0!</v>
      </c>
      <c r="I20" s="46" t="e">
        <f t="shared" si="1"/>
        <v>#DIV/0!</v>
      </c>
      <c r="J20" s="29"/>
      <c r="K20" s="2"/>
      <c r="L20" s="2"/>
      <c r="M20" s="2"/>
      <c r="N20" s="2"/>
      <c r="O20" s="2"/>
      <c r="P20" s="2"/>
      <c r="Q20" s="5"/>
      <c r="R20" s="5"/>
      <c r="S20" s="5"/>
      <c r="T20" s="5"/>
      <c r="U20" s="5"/>
    </row>
    <row r="21" spans="2:21" ht="15.6">
      <c r="B21" s="25"/>
      <c r="C21" s="62" t="s">
        <v>33</v>
      </c>
      <c r="D21" s="64" t="s">
        <v>34</v>
      </c>
      <c r="E21" s="116"/>
      <c r="F21" s="118"/>
      <c r="G21" s="47" t="e">
        <f>N147</f>
        <v>#DIV/0!</v>
      </c>
      <c r="H21" s="46" t="e">
        <f t="shared" si="0"/>
        <v>#DIV/0!</v>
      </c>
      <c r="I21" s="46" t="e">
        <f t="shared" si="1"/>
        <v>#DIV/0!</v>
      </c>
      <c r="J21" s="29"/>
      <c r="K21" s="2"/>
      <c r="L21" s="2"/>
      <c r="M21" s="2"/>
      <c r="N21" s="2"/>
      <c r="O21" s="2"/>
      <c r="P21" s="2"/>
      <c r="Q21" s="5"/>
      <c r="R21" s="5"/>
      <c r="S21" s="5"/>
      <c r="T21" s="5"/>
      <c r="U21" s="5"/>
    </row>
    <row r="22" spans="2:21" ht="15.6">
      <c r="B22" s="25"/>
      <c r="C22" s="62" t="s">
        <v>33</v>
      </c>
      <c r="D22" s="64" t="s">
        <v>34</v>
      </c>
      <c r="E22" s="116"/>
      <c r="F22" s="118"/>
      <c r="G22" s="47" t="e">
        <f>N147</f>
        <v>#DIV/0!</v>
      </c>
      <c r="H22" s="46" t="e">
        <f t="shared" si="0"/>
        <v>#DIV/0!</v>
      </c>
      <c r="I22" s="46" t="e">
        <f t="shared" si="1"/>
        <v>#DIV/0!</v>
      </c>
      <c r="J22" s="29"/>
      <c r="K22" s="2"/>
      <c r="L22" s="2"/>
      <c r="M22" s="2"/>
      <c r="N22" s="2"/>
      <c r="O22" s="2"/>
      <c r="P22" s="2"/>
      <c r="Q22" s="5"/>
      <c r="R22" s="5"/>
      <c r="S22" s="5"/>
      <c r="T22" s="5"/>
      <c r="U22" s="5"/>
    </row>
    <row r="23" spans="2:21" ht="15.6">
      <c r="B23" s="25"/>
      <c r="C23" s="62" t="s">
        <v>33</v>
      </c>
      <c r="D23" s="64" t="s">
        <v>34</v>
      </c>
      <c r="E23" s="116"/>
      <c r="F23" s="118"/>
      <c r="G23" s="47" t="e">
        <f>N147</f>
        <v>#DIV/0!</v>
      </c>
      <c r="H23" s="46" t="e">
        <f t="shared" si="0"/>
        <v>#DIV/0!</v>
      </c>
      <c r="I23" s="46" t="e">
        <f t="shared" si="1"/>
        <v>#DIV/0!</v>
      </c>
      <c r="J23" s="29"/>
      <c r="K23" s="2"/>
      <c r="L23" s="2"/>
      <c r="M23" s="2"/>
      <c r="N23" s="2"/>
      <c r="O23" s="2"/>
      <c r="P23" s="2"/>
      <c r="Q23" s="5"/>
      <c r="R23" s="5"/>
      <c r="S23" s="5"/>
      <c r="T23" s="5"/>
      <c r="U23" s="5"/>
    </row>
    <row r="24" spans="2:21" ht="15.6">
      <c r="B24" s="25"/>
      <c r="C24" s="62" t="s">
        <v>33</v>
      </c>
      <c r="D24" s="64" t="s">
        <v>34</v>
      </c>
      <c r="E24" s="116"/>
      <c r="F24" s="118"/>
      <c r="G24" s="47" t="e">
        <f>N147</f>
        <v>#DIV/0!</v>
      </c>
      <c r="H24" s="46" t="e">
        <f t="shared" si="0"/>
        <v>#DIV/0!</v>
      </c>
      <c r="I24" s="46" t="e">
        <f t="shared" si="1"/>
        <v>#DIV/0!</v>
      </c>
      <c r="J24" s="29"/>
      <c r="K24" s="2"/>
      <c r="L24" s="2"/>
      <c r="M24" s="2"/>
      <c r="N24" s="2"/>
      <c r="O24" s="2"/>
      <c r="P24" s="2"/>
      <c r="Q24" s="5"/>
      <c r="R24" s="5"/>
      <c r="S24" s="5"/>
      <c r="T24" s="5"/>
      <c r="U24" s="5"/>
    </row>
    <row r="25" spans="2:21" ht="15.6">
      <c r="B25" s="25"/>
      <c r="C25" s="62" t="s">
        <v>33</v>
      </c>
      <c r="D25" s="64" t="s">
        <v>34</v>
      </c>
      <c r="E25" s="116"/>
      <c r="F25" s="118"/>
      <c r="G25" s="47" t="e">
        <f>N147</f>
        <v>#DIV/0!</v>
      </c>
      <c r="H25" s="46" t="e">
        <f t="shared" si="0"/>
        <v>#DIV/0!</v>
      </c>
      <c r="I25" s="46" t="e">
        <f t="shared" si="1"/>
        <v>#DIV/0!</v>
      </c>
      <c r="J25" s="29"/>
      <c r="K25" s="2"/>
      <c r="L25" s="2"/>
      <c r="M25" s="2"/>
      <c r="N25" s="2"/>
      <c r="O25" s="2"/>
      <c r="P25" s="2"/>
      <c r="Q25" s="5"/>
      <c r="R25" s="5"/>
      <c r="S25" s="5"/>
      <c r="T25" s="5"/>
      <c r="U25" s="5"/>
    </row>
    <row r="26" spans="2:21" ht="15.6">
      <c r="B26" s="25"/>
      <c r="C26" s="62" t="s">
        <v>33</v>
      </c>
      <c r="D26" s="64" t="s">
        <v>34</v>
      </c>
      <c r="E26" s="116"/>
      <c r="F26" s="118"/>
      <c r="G26" s="47" t="e">
        <f>N147</f>
        <v>#DIV/0!</v>
      </c>
      <c r="H26" s="46" t="e">
        <f t="shared" si="0"/>
        <v>#DIV/0!</v>
      </c>
      <c r="I26" s="46" t="e">
        <f t="shared" si="1"/>
        <v>#DIV/0!</v>
      </c>
      <c r="J26" s="29"/>
      <c r="K26" s="2"/>
      <c r="L26" s="2"/>
      <c r="M26" s="2"/>
      <c r="N26" s="2"/>
      <c r="O26" s="2"/>
      <c r="P26" s="2"/>
      <c r="Q26" s="5"/>
      <c r="R26" s="5"/>
      <c r="S26" s="5"/>
      <c r="T26" s="5"/>
      <c r="U26" s="5"/>
    </row>
    <row r="27" spans="2:21" ht="15.6">
      <c r="B27" s="25"/>
      <c r="C27" s="62" t="s">
        <v>33</v>
      </c>
      <c r="D27" s="64" t="s">
        <v>34</v>
      </c>
      <c r="E27" s="116"/>
      <c r="F27" s="118"/>
      <c r="G27" s="47" t="e">
        <f>N147</f>
        <v>#DIV/0!</v>
      </c>
      <c r="H27" s="46" t="e">
        <f t="shared" si="0"/>
        <v>#DIV/0!</v>
      </c>
      <c r="I27" s="46" t="e">
        <f t="shared" si="1"/>
        <v>#DIV/0!</v>
      </c>
      <c r="J27" s="29"/>
      <c r="K27" s="2"/>
      <c r="L27" s="2"/>
      <c r="M27" s="2"/>
      <c r="N27" s="2"/>
      <c r="O27" s="2"/>
      <c r="P27" s="2"/>
      <c r="Q27" s="5"/>
      <c r="R27" s="5"/>
      <c r="S27" s="5"/>
      <c r="T27" s="5"/>
      <c r="U27" s="5"/>
    </row>
    <row r="28" spans="2:21" ht="15.6">
      <c r="B28" s="25"/>
      <c r="C28" s="62" t="s">
        <v>33</v>
      </c>
      <c r="D28" s="64" t="s">
        <v>34</v>
      </c>
      <c r="E28" s="116"/>
      <c r="F28" s="118"/>
      <c r="G28" s="47" t="e">
        <f>N147</f>
        <v>#DIV/0!</v>
      </c>
      <c r="H28" s="46" t="e">
        <f t="shared" si="0"/>
        <v>#DIV/0!</v>
      </c>
      <c r="I28" s="46" t="e">
        <f t="shared" si="1"/>
        <v>#DIV/0!</v>
      </c>
      <c r="J28" s="29"/>
      <c r="K28" s="2"/>
      <c r="L28" s="2"/>
      <c r="M28" s="2"/>
      <c r="N28" s="2"/>
      <c r="O28" s="2"/>
      <c r="P28" s="2"/>
      <c r="Q28" s="5"/>
      <c r="R28" s="5"/>
      <c r="S28" s="5"/>
      <c r="T28" s="5"/>
      <c r="U28" s="5"/>
    </row>
    <row r="29" spans="2:21" ht="15.6">
      <c r="B29" s="25"/>
      <c r="C29" s="62" t="s">
        <v>33</v>
      </c>
      <c r="D29" s="64" t="s">
        <v>34</v>
      </c>
      <c r="E29" s="116"/>
      <c r="F29" s="118"/>
      <c r="G29" s="47" t="e">
        <f>N147</f>
        <v>#DIV/0!</v>
      </c>
      <c r="H29" s="46" t="e">
        <f t="shared" si="0"/>
        <v>#DIV/0!</v>
      </c>
      <c r="I29" s="46" t="e">
        <f t="shared" si="1"/>
        <v>#DIV/0!</v>
      </c>
      <c r="J29" s="29"/>
      <c r="K29" s="2"/>
      <c r="L29" s="2"/>
      <c r="M29" s="2"/>
      <c r="N29" s="2"/>
      <c r="O29" s="2"/>
      <c r="P29" s="2"/>
      <c r="Q29" s="5"/>
      <c r="R29" s="5"/>
      <c r="S29" s="5"/>
      <c r="T29" s="5"/>
      <c r="U29" s="5"/>
    </row>
    <row r="30" spans="2:21" ht="15.6">
      <c r="B30" s="25"/>
      <c r="C30" s="62" t="s">
        <v>33</v>
      </c>
      <c r="D30" s="64" t="s">
        <v>34</v>
      </c>
      <c r="E30" s="116"/>
      <c r="F30" s="118"/>
      <c r="G30" s="47" t="e">
        <f>N147</f>
        <v>#DIV/0!</v>
      </c>
      <c r="H30" s="46" t="e">
        <f t="shared" si="0"/>
        <v>#DIV/0!</v>
      </c>
      <c r="I30" s="46" t="e">
        <f t="shared" si="1"/>
        <v>#DIV/0!</v>
      </c>
      <c r="J30" s="29"/>
      <c r="K30" s="2"/>
      <c r="L30" s="2"/>
      <c r="M30" s="2"/>
      <c r="N30" s="2"/>
      <c r="O30" s="2"/>
      <c r="P30" s="2"/>
      <c r="Q30" s="5"/>
      <c r="R30" s="5"/>
      <c r="S30" s="5"/>
      <c r="T30" s="5"/>
      <c r="U30" s="5"/>
    </row>
    <row r="31" spans="2:21" ht="15.6">
      <c r="B31" s="25"/>
      <c r="C31" s="62" t="s">
        <v>33</v>
      </c>
      <c r="D31" s="64" t="s">
        <v>34</v>
      </c>
      <c r="E31" s="116"/>
      <c r="F31" s="118"/>
      <c r="G31" s="47" t="e">
        <f>N147</f>
        <v>#DIV/0!</v>
      </c>
      <c r="H31" s="46" t="e">
        <f t="shared" si="0"/>
        <v>#DIV/0!</v>
      </c>
      <c r="I31" s="46" t="e">
        <f t="shared" si="1"/>
        <v>#DIV/0!</v>
      </c>
      <c r="J31" s="29"/>
      <c r="K31" s="2"/>
      <c r="L31" s="2"/>
      <c r="M31" s="2"/>
      <c r="N31" s="2"/>
      <c r="O31" s="2"/>
      <c r="P31" s="2"/>
      <c r="Q31" s="5"/>
      <c r="R31" s="5"/>
      <c r="S31" s="5"/>
      <c r="T31" s="5"/>
      <c r="U31" s="5"/>
    </row>
    <row r="32" spans="2:21" ht="15.6">
      <c r="B32" s="25"/>
      <c r="C32" s="62" t="s">
        <v>33</v>
      </c>
      <c r="D32" s="64" t="s">
        <v>34</v>
      </c>
      <c r="E32" s="116"/>
      <c r="F32" s="118"/>
      <c r="G32" s="47" t="e">
        <f>N147</f>
        <v>#DIV/0!</v>
      </c>
      <c r="H32" s="46" t="e">
        <f t="shared" si="0"/>
        <v>#DIV/0!</v>
      </c>
      <c r="I32" s="46" t="e">
        <f t="shared" si="1"/>
        <v>#DIV/0!</v>
      </c>
      <c r="J32" s="29"/>
      <c r="K32" s="2"/>
      <c r="L32" s="2"/>
      <c r="M32" s="2"/>
      <c r="N32" s="2"/>
      <c r="O32" s="2"/>
      <c r="P32" s="2"/>
      <c r="Q32" s="5"/>
      <c r="R32" s="5"/>
      <c r="S32" s="5"/>
      <c r="T32" s="5"/>
      <c r="U32" s="5"/>
    </row>
    <row r="33" spans="1:21" ht="15.6">
      <c r="B33" s="25"/>
      <c r="C33" s="62" t="s">
        <v>33</v>
      </c>
      <c r="D33" s="64" t="s">
        <v>34</v>
      </c>
      <c r="E33" s="116"/>
      <c r="F33" s="118"/>
      <c r="G33" s="47" t="e">
        <f>N147</f>
        <v>#DIV/0!</v>
      </c>
      <c r="H33" s="46" t="e">
        <f t="shared" si="0"/>
        <v>#DIV/0!</v>
      </c>
      <c r="I33" s="46" t="e">
        <f t="shared" si="1"/>
        <v>#DIV/0!</v>
      </c>
      <c r="J33" s="29"/>
      <c r="K33" s="2"/>
      <c r="L33" s="2"/>
      <c r="M33" s="2"/>
      <c r="N33" s="2"/>
      <c r="O33" s="2"/>
      <c r="P33" s="2"/>
      <c r="Q33" s="5"/>
      <c r="R33" s="5"/>
      <c r="S33" s="5"/>
      <c r="T33" s="5"/>
      <c r="U33" s="5"/>
    </row>
    <row r="34" spans="1:21" ht="15.6">
      <c r="B34" s="25"/>
      <c r="C34" s="62" t="s">
        <v>33</v>
      </c>
      <c r="D34" s="64" t="s">
        <v>34</v>
      </c>
      <c r="E34" s="116"/>
      <c r="F34" s="118"/>
      <c r="G34" s="47" t="e">
        <f>N147</f>
        <v>#DIV/0!</v>
      </c>
      <c r="H34" s="46" t="e">
        <f t="shared" si="0"/>
        <v>#DIV/0!</v>
      </c>
      <c r="I34" s="46" t="e">
        <f t="shared" si="1"/>
        <v>#DIV/0!</v>
      </c>
      <c r="J34" s="29"/>
      <c r="K34" s="2"/>
      <c r="L34" s="2"/>
      <c r="M34" s="2"/>
      <c r="N34" s="2"/>
      <c r="O34" s="2"/>
      <c r="P34" s="2"/>
      <c r="Q34" s="5"/>
      <c r="R34" s="5"/>
      <c r="S34" s="5"/>
      <c r="T34" s="5"/>
      <c r="U34" s="5"/>
    </row>
    <row r="35" spans="1:21" ht="15.6">
      <c r="A35" s="98" t="s">
        <v>35</v>
      </c>
      <c r="B35" s="25"/>
      <c r="C35" s="62" t="s">
        <v>33</v>
      </c>
      <c r="D35" s="64" t="s">
        <v>34</v>
      </c>
      <c r="E35" s="116"/>
      <c r="F35" s="118"/>
      <c r="G35" s="47" t="e">
        <f>N147</f>
        <v>#DIV/0!</v>
      </c>
      <c r="H35" s="46" t="e">
        <f t="shared" si="0"/>
        <v>#DIV/0!</v>
      </c>
      <c r="I35" s="46" t="e">
        <f t="shared" si="1"/>
        <v>#DIV/0!</v>
      </c>
      <c r="J35" s="29"/>
      <c r="K35" s="2"/>
      <c r="L35" s="2"/>
      <c r="M35" s="2"/>
      <c r="N35" s="2"/>
      <c r="O35" s="2"/>
      <c r="P35" s="2"/>
      <c r="Q35" s="5"/>
      <c r="R35" s="5"/>
      <c r="S35" s="5"/>
      <c r="T35" s="5"/>
      <c r="U35" s="5"/>
    </row>
    <row r="36" spans="1:21" ht="15.6">
      <c r="A36" s="98" t="s">
        <v>35</v>
      </c>
      <c r="B36" s="25"/>
      <c r="C36" s="62" t="s">
        <v>33</v>
      </c>
      <c r="D36" s="64" t="s">
        <v>34</v>
      </c>
      <c r="E36" s="116"/>
      <c r="F36" s="118"/>
      <c r="G36" s="47" t="e">
        <f>N147</f>
        <v>#DIV/0!</v>
      </c>
      <c r="H36" s="46" t="e">
        <f t="shared" si="0"/>
        <v>#DIV/0!</v>
      </c>
      <c r="I36" s="46" t="e">
        <f t="shared" si="1"/>
        <v>#DIV/0!</v>
      </c>
      <c r="J36" s="29"/>
      <c r="K36" s="2"/>
      <c r="L36" s="2"/>
      <c r="M36" s="2"/>
      <c r="N36" s="2"/>
      <c r="O36" s="2"/>
      <c r="P36" s="2"/>
      <c r="Q36" s="5"/>
      <c r="R36" s="5"/>
      <c r="S36" s="5"/>
      <c r="T36" s="5"/>
      <c r="U36" s="5"/>
    </row>
    <row r="37" spans="1:21" ht="15.6">
      <c r="B37" s="25"/>
      <c r="C37" s="62" t="s">
        <v>33</v>
      </c>
      <c r="D37" s="64" t="s">
        <v>34</v>
      </c>
      <c r="E37" s="116"/>
      <c r="F37" s="118"/>
      <c r="G37" s="47" t="e">
        <f>N147</f>
        <v>#DIV/0!</v>
      </c>
      <c r="H37" s="46" t="e">
        <f t="shared" si="0"/>
        <v>#DIV/0!</v>
      </c>
      <c r="I37" s="46" t="e">
        <f t="shared" si="1"/>
        <v>#DIV/0!</v>
      </c>
      <c r="J37" s="29"/>
      <c r="K37" s="2"/>
      <c r="L37" s="2"/>
      <c r="M37" s="2"/>
      <c r="N37" s="2"/>
      <c r="O37" s="2"/>
      <c r="P37" s="2"/>
      <c r="Q37" s="5"/>
      <c r="R37" s="5"/>
      <c r="S37" s="5"/>
      <c r="T37" s="5"/>
      <c r="U37" s="5"/>
    </row>
    <row r="38" spans="1:21" ht="15.6">
      <c r="B38" s="25"/>
      <c r="C38" s="62" t="s">
        <v>33</v>
      </c>
      <c r="D38" s="64" t="s">
        <v>34</v>
      </c>
      <c r="E38" s="116"/>
      <c r="F38" s="118"/>
      <c r="G38" s="47" t="e">
        <f>N147</f>
        <v>#DIV/0!</v>
      </c>
      <c r="H38" s="46" t="e">
        <f t="shared" si="0"/>
        <v>#DIV/0!</v>
      </c>
      <c r="I38" s="46" t="e">
        <f t="shared" si="1"/>
        <v>#DIV/0!</v>
      </c>
      <c r="J38" s="29"/>
      <c r="K38" s="2"/>
      <c r="L38" s="2"/>
      <c r="M38" s="2"/>
      <c r="N38" s="2"/>
      <c r="O38" s="2"/>
      <c r="P38" s="2"/>
      <c r="Q38" s="5"/>
      <c r="R38" s="5"/>
      <c r="S38" s="5"/>
      <c r="T38" s="5"/>
      <c r="U38" s="5"/>
    </row>
    <row r="39" spans="1:21" ht="15.6">
      <c r="B39" s="25"/>
      <c r="C39" s="62" t="s">
        <v>33</v>
      </c>
      <c r="D39" s="64" t="s">
        <v>34</v>
      </c>
      <c r="E39" s="116"/>
      <c r="F39" s="118"/>
      <c r="G39" s="47" t="e">
        <f>N147</f>
        <v>#DIV/0!</v>
      </c>
      <c r="H39" s="46" t="e">
        <f t="shared" si="0"/>
        <v>#DIV/0!</v>
      </c>
      <c r="I39" s="46" t="e">
        <f t="shared" si="1"/>
        <v>#DIV/0!</v>
      </c>
      <c r="J39" s="29"/>
      <c r="K39" s="2"/>
      <c r="L39" s="2"/>
      <c r="M39" s="2"/>
      <c r="N39" s="2"/>
      <c r="O39" s="2"/>
      <c r="P39" s="2"/>
      <c r="Q39" s="5"/>
      <c r="R39" s="5"/>
      <c r="S39" s="5"/>
      <c r="T39" s="5"/>
      <c r="U39" s="5"/>
    </row>
    <row r="40" spans="1:21" ht="15.6">
      <c r="B40" s="25"/>
      <c r="C40" s="62" t="s">
        <v>33</v>
      </c>
      <c r="D40" s="64" t="s">
        <v>34</v>
      </c>
      <c r="E40" s="116"/>
      <c r="F40" s="118"/>
      <c r="G40" s="47" t="e">
        <f>N147</f>
        <v>#DIV/0!</v>
      </c>
      <c r="H40" s="46" t="e">
        <f t="shared" si="0"/>
        <v>#DIV/0!</v>
      </c>
      <c r="I40" s="46" t="e">
        <f t="shared" si="1"/>
        <v>#DIV/0!</v>
      </c>
      <c r="J40" s="29"/>
      <c r="K40" s="2"/>
      <c r="L40" s="2"/>
      <c r="M40" s="2"/>
      <c r="N40" s="2"/>
      <c r="O40" s="2"/>
      <c r="P40" s="2"/>
      <c r="Q40" s="5"/>
      <c r="R40" s="5"/>
      <c r="S40" s="5"/>
      <c r="T40" s="5"/>
      <c r="U40" s="5"/>
    </row>
    <row r="41" spans="1:21" ht="15.6">
      <c r="B41" s="25"/>
      <c r="C41" s="62" t="s">
        <v>33</v>
      </c>
      <c r="D41" s="64" t="s">
        <v>34</v>
      </c>
      <c r="E41" s="116"/>
      <c r="F41" s="118"/>
      <c r="G41" s="47" t="e">
        <f>N147</f>
        <v>#DIV/0!</v>
      </c>
      <c r="H41" s="46" t="e">
        <f t="shared" si="0"/>
        <v>#DIV/0!</v>
      </c>
      <c r="I41" s="46" t="e">
        <f t="shared" si="1"/>
        <v>#DIV/0!</v>
      </c>
      <c r="J41" s="29"/>
      <c r="K41" s="2"/>
      <c r="L41" s="2"/>
      <c r="M41" s="2"/>
      <c r="N41" s="2"/>
      <c r="O41" s="2"/>
      <c r="P41" s="2"/>
      <c r="Q41" s="5"/>
      <c r="R41" s="5"/>
      <c r="S41" s="5"/>
      <c r="T41" s="5"/>
      <c r="U41" s="5"/>
    </row>
    <row r="42" spans="1:21" ht="15.6">
      <c r="B42" s="25"/>
      <c r="C42" s="62" t="s">
        <v>33</v>
      </c>
      <c r="D42" s="64" t="s">
        <v>34</v>
      </c>
      <c r="E42" s="116"/>
      <c r="F42" s="118"/>
      <c r="G42" s="47" t="e">
        <f>N147</f>
        <v>#DIV/0!</v>
      </c>
      <c r="H42" s="46" t="e">
        <f t="shared" si="0"/>
        <v>#DIV/0!</v>
      </c>
      <c r="I42" s="46" t="e">
        <f t="shared" si="1"/>
        <v>#DIV/0!</v>
      </c>
      <c r="J42" s="29"/>
      <c r="K42" s="2"/>
      <c r="L42" s="2"/>
      <c r="M42" s="2"/>
      <c r="N42" s="2"/>
      <c r="O42" s="2"/>
      <c r="P42" s="2"/>
      <c r="Q42" s="5"/>
      <c r="R42" s="5"/>
      <c r="S42" s="5"/>
      <c r="T42" s="5"/>
      <c r="U42" s="5"/>
    </row>
    <row r="43" spans="1:21" ht="15.6">
      <c r="B43" s="25"/>
      <c r="C43" s="62" t="s">
        <v>33</v>
      </c>
      <c r="D43" s="64" t="s">
        <v>34</v>
      </c>
      <c r="E43" s="116"/>
      <c r="F43" s="118"/>
      <c r="G43" s="47" t="e">
        <f>N147</f>
        <v>#DIV/0!</v>
      </c>
      <c r="H43" s="46" t="e">
        <f t="shared" si="0"/>
        <v>#DIV/0!</v>
      </c>
      <c r="I43" s="46" t="e">
        <f t="shared" si="1"/>
        <v>#DIV/0!</v>
      </c>
      <c r="J43" s="29"/>
      <c r="K43" s="2"/>
      <c r="L43" s="2"/>
      <c r="M43" s="2"/>
      <c r="N43" s="2"/>
      <c r="O43" s="2"/>
      <c r="P43" s="2"/>
      <c r="Q43" s="5"/>
      <c r="R43" s="5"/>
      <c r="S43" s="5"/>
      <c r="T43" s="5"/>
      <c r="U43" s="5"/>
    </row>
    <row r="44" spans="1:21" ht="15.6">
      <c r="B44" s="25"/>
      <c r="C44" s="62" t="s">
        <v>33</v>
      </c>
      <c r="D44" s="64" t="s">
        <v>34</v>
      </c>
      <c r="E44" s="116"/>
      <c r="F44" s="118"/>
      <c r="G44" s="47" t="e">
        <f>N147</f>
        <v>#DIV/0!</v>
      </c>
      <c r="H44" s="46" t="e">
        <f t="shared" si="0"/>
        <v>#DIV/0!</v>
      </c>
      <c r="I44" s="46" t="e">
        <f t="shared" si="1"/>
        <v>#DIV/0!</v>
      </c>
      <c r="J44" s="29"/>
      <c r="K44" s="2"/>
      <c r="L44" s="2"/>
      <c r="M44" s="2"/>
      <c r="N44" s="2"/>
      <c r="O44" s="2"/>
      <c r="P44" s="2"/>
      <c r="Q44" s="5"/>
      <c r="R44" s="5"/>
      <c r="S44" s="5"/>
      <c r="T44" s="5"/>
      <c r="U44" s="5"/>
    </row>
    <row r="45" spans="1:21" ht="15.6">
      <c r="B45" s="25"/>
      <c r="C45" s="62" t="s">
        <v>33</v>
      </c>
      <c r="D45" s="64" t="s">
        <v>34</v>
      </c>
      <c r="E45" s="116"/>
      <c r="F45" s="118"/>
      <c r="G45" s="47" t="e">
        <f>N147</f>
        <v>#DIV/0!</v>
      </c>
      <c r="H45" s="46" t="e">
        <f t="shared" si="0"/>
        <v>#DIV/0!</v>
      </c>
      <c r="I45" s="46" t="e">
        <f t="shared" si="1"/>
        <v>#DIV/0!</v>
      </c>
      <c r="J45" s="29"/>
      <c r="K45" s="2"/>
      <c r="L45" s="2"/>
      <c r="M45" s="2"/>
      <c r="N45" s="2"/>
      <c r="O45" s="2"/>
      <c r="P45" s="2"/>
      <c r="Q45" s="5"/>
      <c r="R45" s="5"/>
      <c r="S45" s="5"/>
      <c r="T45" s="5"/>
      <c r="U45" s="5"/>
    </row>
    <row r="46" spans="1:21" ht="15.6">
      <c r="B46" s="25"/>
      <c r="C46" s="62" t="s">
        <v>33</v>
      </c>
      <c r="D46" s="64" t="s">
        <v>34</v>
      </c>
      <c r="E46" s="116"/>
      <c r="F46" s="118"/>
      <c r="G46" s="47" t="e">
        <f>N147</f>
        <v>#DIV/0!</v>
      </c>
      <c r="H46" s="46" t="e">
        <f t="shared" si="0"/>
        <v>#DIV/0!</v>
      </c>
      <c r="I46" s="46" t="e">
        <f t="shared" si="1"/>
        <v>#DIV/0!</v>
      </c>
      <c r="J46" s="29"/>
      <c r="K46" s="2"/>
      <c r="L46" s="2"/>
      <c r="M46" s="2"/>
      <c r="N46" s="2"/>
      <c r="O46" s="2"/>
      <c r="P46" s="2"/>
      <c r="Q46" s="5"/>
      <c r="R46" s="5"/>
      <c r="S46" s="5"/>
      <c r="T46" s="5"/>
      <c r="U46" s="5"/>
    </row>
    <row r="47" spans="1:21" ht="15.6">
      <c r="B47" s="25"/>
      <c r="C47" s="62" t="s">
        <v>33</v>
      </c>
      <c r="D47" s="64" t="s">
        <v>34</v>
      </c>
      <c r="E47" s="116"/>
      <c r="F47" s="118"/>
      <c r="G47" s="47" t="e">
        <f>N147</f>
        <v>#DIV/0!</v>
      </c>
      <c r="H47" s="46" t="e">
        <f t="shared" si="0"/>
        <v>#DIV/0!</v>
      </c>
      <c r="I47" s="46" t="e">
        <f t="shared" si="1"/>
        <v>#DIV/0!</v>
      </c>
      <c r="J47" s="29"/>
      <c r="K47" s="2"/>
      <c r="L47" s="2"/>
      <c r="M47" s="2"/>
      <c r="N47" s="2"/>
      <c r="O47" s="2"/>
      <c r="P47" s="2"/>
      <c r="Q47" s="5"/>
      <c r="R47" s="5"/>
      <c r="S47" s="5"/>
      <c r="T47" s="5"/>
      <c r="U47" s="5"/>
    </row>
    <row r="48" spans="1:21" ht="15.6">
      <c r="B48" s="25"/>
      <c r="C48" s="62" t="s">
        <v>33</v>
      </c>
      <c r="D48" s="64" t="s">
        <v>34</v>
      </c>
      <c r="E48" s="116"/>
      <c r="F48" s="118"/>
      <c r="G48" s="47" t="e">
        <f>N147</f>
        <v>#DIV/0!</v>
      </c>
      <c r="H48" s="46" t="e">
        <f t="shared" si="0"/>
        <v>#DIV/0!</v>
      </c>
      <c r="I48" s="46" t="e">
        <f t="shared" si="1"/>
        <v>#DIV/0!</v>
      </c>
      <c r="J48" s="29"/>
      <c r="K48" s="2"/>
      <c r="L48" s="2"/>
      <c r="M48" s="2"/>
      <c r="N48" s="2"/>
      <c r="O48" s="2"/>
      <c r="P48" s="2"/>
      <c r="Q48" s="5"/>
      <c r="R48" s="5"/>
      <c r="S48" s="5"/>
      <c r="T48" s="5"/>
      <c r="U48" s="5"/>
    </row>
    <row r="49" spans="2:21" ht="15.6">
      <c r="B49" s="25"/>
      <c r="C49" s="62" t="s">
        <v>33</v>
      </c>
      <c r="D49" s="64" t="s">
        <v>34</v>
      </c>
      <c r="E49" s="116"/>
      <c r="F49" s="118"/>
      <c r="G49" s="47" t="e">
        <f>N147</f>
        <v>#DIV/0!</v>
      </c>
      <c r="H49" s="46" t="e">
        <f t="shared" si="0"/>
        <v>#DIV/0!</v>
      </c>
      <c r="I49" s="46" t="e">
        <f t="shared" si="1"/>
        <v>#DIV/0!</v>
      </c>
      <c r="J49" s="29"/>
      <c r="K49" s="2"/>
      <c r="L49" s="2"/>
      <c r="M49" s="2"/>
      <c r="N49" s="2"/>
      <c r="O49" s="2"/>
      <c r="P49" s="2"/>
      <c r="Q49" s="5"/>
      <c r="R49" s="5"/>
      <c r="S49" s="5"/>
      <c r="T49" s="5"/>
      <c r="U49" s="5"/>
    </row>
    <row r="50" spans="2:21" ht="15.6">
      <c r="B50" s="25"/>
      <c r="C50" s="62" t="s">
        <v>33</v>
      </c>
      <c r="D50" s="64" t="s">
        <v>34</v>
      </c>
      <c r="E50" s="116"/>
      <c r="F50" s="118"/>
      <c r="G50" s="47" t="e">
        <f>N147</f>
        <v>#DIV/0!</v>
      </c>
      <c r="H50" s="46" t="e">
        <f t="shared" si="0"/>
        <v>#DIV/0!</v>
      </c>
      <c r="I50" s="46" t="e">
        <f t="shared" si="1"/>
        <v>#DIV/0!</v>
      </c>
      <c r="J50" s="29"/>
      <c r="K50" s="2"/>
      <c r="L50" s="2"/>
      <c r="M50" s="2"/>
      <c r="N50" s="2"/>
      <c r="O50" s="2"/>
      <c r="P50" s="2"/>
      <c r="Q50" s="5"/>
      <c r="R50" s="5"/>
      <c r="S50" s="5"/>
      <c r="T50" s="5"/>
      <c r="U50" s="5"/>
    </row>
    <row r="51" spans="2:21" ht="15.6">
      <c r="B51" s="25"/>
      <c r="C51" s="62" t="s">
        <v>33</v>
      </c>
      <c r="D51" s="64" t="s">
        <v>34</v>
      </c>
      <c r="E51" s="116"/>
      <c r="F51" s="118"/>
      <c r="G51" s="47" t="e">
        <f>N147</f>
        <v>#DIV/0!</v>
      </c>
      <c r="H51" s="46" t="e">
        <f t="shared" si="0"/>
        <v>#DIV/0!</v>
      </c>
      <c r="I51" s="46" t="e">
        <f t="shared" si="1"/>
        <v>#DIV/0!</v>
      </c>
      <c r="J51" s="29"/>
      <c r="K51" s="2"/>
      <c r="L51" s="2"/>
      <c r="M51" s="2"/>
      <c r="N51" s="2"/>
      <c r="O51" s="2"/>
      <c r="P51" s="2"/>
      <c r="Q51" s="5"/>
      <c r="R51" s="5"/>
      <c r="S51" s="5"/>
      <c r="T51" s="5"/>
      <c r="U51" s="5"/>
    </row>
    <row r="52" spans="2:21" ht="15.6">
      <c r="B52" s="25"/>
      <c r="C52" s="62" t="s">
        <v>33</v>
      </c>
      <c r="D52" s="64" t="s">
        <v>34</v>
      </c>
      <c r="E52" s="116"/>
      <c r="F52" s="118"/>
      <c r="G52" s="47" t="e">
        <f>N147</f>
        <v>#DIV/0!</v>
      </c>
      <c r="H52" s="46" t="e">
        <f t="shared" si="0"/>
        <v>#DIV/0!</v>
      </c>
      <c r="I52" s="46" t="e">
        <f t="shared" si="1"/>
        <v>#DIV/0!</v>
      </c>
      <c r="J52" s="29"/>
      <c r="K52" s="2"/>
      <c r="L52" s="2"/>
      <c r="M52" s="2"/>
      <c r="N52" s="2"/>
      <c r="O52" s="2"/>
      <c r="P52" s="2"/>
      <c r="Q52" s="5"/>
      <c r="R52" s="5"/>
      <c r="S52" s="5"/>
      <c r="T52" s="5"/>
      <c r="U52" s="5"/>
    </row>
    <row r="53" spans="2:21" ht="15.6">
      <c r="B53" s="25"/>
      <c r="C53" s="62" t="s">
        <v>33</v>
      </c>
      <c r="D53" s="64" t="s">
        <v>34</v>
      </c>
      <c r="E53" s="116"/>
      <c r="F53" s="118"/>
      <c r="G53" s="47" t="e">
        <f>N147</f>
        <v>#DIV/0!</v>
      </c>
      <c r="H53" s="46" t="e">
        <f t="shared" si="0"/>
        <v>#DIV/0!</v>
      </c>
      <c r="I53" s="46" t="e">
        <f t="shared" si="1"/>
        <v>#DIV/0!</v>
      </c>
      <c r="J53" s="29"/>
      <c r="K53" s="2"/>
      <c r="L53" s="2"/>
      <c r="M53" s="2"/>
      <c r="N53" s="2"/>
      <c r="O53" s="2"/>
      <c r="P53" s="2"/>
      <c r="Q53" s="5"/>
      <c r="R53" s="5"/>
      <c r="S53" s="5"/>
      <c r="T53" s="5"/>
      <c r="U53" s="5"/>
    </row>
    <row r="54" spans="2:21" ht="15.6">
      <c r="B54" s="25"/>
      <c r="C54" s="62" t="s">
        <v>33</v>
      </c>
      <c r="D54" s="64" t="s">
        <v>34</v>
      </c>
      <c r="E54" s="116"/>
      <c r="F54" s="118"/>
      <c r="G54" s="47" t="e">
        <f>N147</f>
        <v>#DIV/0!</v>
      </c>
      <c r="H54" s="46" t="e">
        <f t="shared" si="0"/>
        <v>#DIV/0!</v>
      </c>
      <c r="I54" s="46" t="e">
        <f t="shared" si="1"/>
        <v>#DIV/0!</v>
      </c>
      <c r="J54" s="29"/>
      <c r="K54" s="2"/>
      <c r="L54" s="2"/>
      <c r="M54" s="2"/>
      <c r="N54" s="2"/>
      <c r="O54" s="2"/>
      <c r="P54" s="2"/>
      <c r="Q54" s="5"/>
      <c r="R54" s="5"/>
      <c r="S54" s="5"/>
      <c r="T54" s="5"/>
      <c r="U54" s="5"/>
    </row>
    <row r="55" spans="2:21" ht="15.6">
      <c r="B55" s="25"/>
      <c r="C55" s="62" t="s">
        <v>33</v>
      </c>
      <c r="D55" s="64" t="s">
        <v>34</v>
      </c>
      <c r="E55" s="116"/>
      <c r="F55" s="118"/>
      <c r="G55" s="47" t="e">
        <f>N147</f>
        <v>#DIV/0!</v>
      </c>
      <c r="H55" s="46" t="e">
        <f t="shared" si="0"/>
        <v>#DIV/0!</v>
      </c>
      <c r="I55" s="46" t="e">
        <f t="shared" si="1"/>
        <v>#DIV/0!</v>
      </c>
      <c r="J55" s="29"/>
      <c r="K55" s="2"/>
      <c r="L55" s="2"/>
      <c r="M55" s="2"/>
      <c r="N55" s="2"/>
      <c r="O55" s="2"/>
      <c r="P55" s="2"/>
      <c r="Q55" s="5"/>
      <c r="R55" s="5"/>
      <c r="S55" s="5"/>
      <c r="T55" s="5"/>
      <c r="U55" s="5"/>
    </row>
    <row r="56" spans="2:21" ht="15.6">
      <c r="B56" s="25"/>
      <c r="C56" s="62" t="s">
        <v>33</v>
      </c>
      <c r="D56" s="64" t="s">
        <v>34</v>
      </c>
      <c r="E56" s="116"/>
      <c r="F56" s="118"/>
      <c r="G56" s="47" t="e">
        <f>N147</f>
        <v>#DIV/0!</v>
      </c>
      <c r="H56" s="46" t="e">
        <f t="shared" si="0"/>
        <v>#DIV/0!</v>
      </c>
      <c r="I56" s="46" t="e">
        <f t="shared" si="1"/>
        <v>#DIV/0!</v>
      </c>
      <c r="J56" s="29"/>
      <c r="K56" s="2"/>
      <c r="L56" s="2"/>
      <c r="M56" s="2"/>
      <c r="N56" s="2"/>
      <c r="O56" s="2"/>
      <c r="P56" s="2"/>
      <c r="Q56" s="5"/>
      <c r="R56" s="5"/>
      <c r="S56" s="5"/>
      <c r="T56" s="5"/>
      <c r="U56" s="5"/>
    </row>
    <row r="57" spans="2:21" ht="15.6">
      <c r="B57" s="25"/>
      <c r="C57" s="62" t="s">
        <v>33</v>
      </c>
      <c r="D57" s="64" t="s">
        <v>34</v>
      </c>
      <c r="E57" s="116"/>
      <c r="F57" s="118"/>
      <c r="G57" s="47" t="e">
        <f>N147</f>
        <v>#DIV/0!</v>
      </c>
      <c r="H57" s="46" t="e">
        <f t="shared" si="0"/>
        <v>#DIV/0!</v>
      </c>
      <c r="I57" s="46" t="e">
        <f t="shared" si="1"/>
        <v>#DIV/0!</v>
      </c>
      <c r="J57" s="29"/>
      <c r="K57" s="2"/>
      <c r="L57" s="2"/>
      <c r="M57" s="2"/>
      <c r="N57" s="2"/>
      <c r="O57" s="2"/>
      <c r="P57" s="2"/>
      <c r="Q57" s="5"/>
      <c r="R57" s="5"/>
      <c r="S57" s="5"/>
      <c r="T57" s="5"/>
      <c r="U57" s="5"/>
    </row>
    <row r="58" spans="2:21" ht="15.6">
      <c r="B58" s="25"/>
      <c r="C58" s="62" t="s">
        <v>33</v>
      </c>
      <c r="D58" s="64" t="s">
        <v>34</v>
      </c>
      <c r="E58" s="116"/>
      <c r="F58" s="118"/>
      <c r="G58" s="47" t="e">
        <f>N147</f>
        <v>#DIV/0!</v>
      </c>
      <c r="H58" s="46" t="e">
        <f t="shared" si="0"/>
        <v>#DIV/0!</v>
      </c>
      <c r="I58" s="46" t="e">
        <f t="shared" si="1"/>
        <v>#DIV/0!</v>
      </c>
      <c r="J58" s="29"/>
      <c r="K58" s="2"/>
      <c r="L58" s="2"/>
      <c r="M58" s="2"/>
      <c r="N58" s="2"/>
      <c r="O58" s="2"/>
      <c r="P58" s="2"/>
      <c r="Q58" s="5"/>
      <c r="R58" s="5"/>
      <c r="S58" s="5"/>
      <c r="T58" s="5"/>
      <c r="U58" s="5"/>
    </row>
    <row r="59" spans="2:21" ht="15.6">
      <c r="B59" s="25"/>
      <c r="C59" s="62" t="s">
        <v>33</v>
      </c>
      <c r="D59" s="64" t="s">
        <v>34</v>
      </c>
      <c r="E59" s="116"/>
      <c r="F59" s="118"/>
      <c r="G59" s="47" t="e">
        <f>N147</f>
        <v>#DIV/0!</v>
      </c>
      <c r="H59" s="46" t="e">
        <f t="shared" si="0"/>
        <v>#DIV/0!</v>
      </c>
      <c r="I59" s="46" t="e">
        <f t="shared" si="1"/>
        <v>#DIV/0!</v>
      </c>
      <c r="J59" s="29"/>
      <c r="K59" s="2"/>
      <c r="L59" s="2"/>
      <c r="M59" s="2"/>
      <c r="N59" s="2"/>
      <c r="O59" s="2"/>
      <c r="P59" s="2"/>
      <c r="Q59" s="5"/>
      <c r="R59" s="5"/>
      <c r="S59" s="5"/>
      <c r="T59" s="5"/>
      <c r="U59" s="5"/>
    </row>
    <row r="60" spans="2:21" ht="15.6">
      <c r="B60" s="25"/>
      <c r="C60" s="62" t="s">
        <v>33</v>
      </c>
      <c r="D60" s="64" t="s">
        <v>34</v>
      </c>
      <c r="E60" s="116"/>
      <c r="F60" s="118"/>
      <c r="G60" s="47" t="e">
        <f>N147</f>
        <v>#DIV/0!</v>
      </c>
      <c r="H60" s="46" t="e">
        <f t="shared" si="0"/>
        <v>#DIV/0!</v>
      </c>
      <c r="I60" s="46" t="e">
        <f t="shared" si="1"/>
        <v>#DIV/0!</v>
      </c>
      <c r="J60" s="29"/>
      <c r="K60" s="2"/>
      <c r="L60" s="2"/>
      <c r="M60" s="2"/>
      <c r="N60" s="2"/>
      <c r="O60" s="2"/>
      <c r="P60" s="2"/>
      <c r="Q60" s="5"/>
      <c r="R60" s="5"/>
      <c r="S60" s="5"/>
      <c r="T60" s="5"/>
      <c r="U60" s="5"/>
    </row>
    <row r="61" spans="2:21" ht="15.6">
      <c r="B61" s="25"/>
      <c r="C61" s="62" t="s">
        <v>33</v>
      </c>
      <c r="D61" s="64" t="s">
        <v>34</v>
      </c>
      <c r="E61" s="116"/>
      <c r="F61" s="118"/>
      <c r="G61" s="47" t="e">
        <f>N147</f>
        <v>#DIV/0!</v>
      </c>
      <c r="H61" s="46" t="e">
        <f t="shared" si="0"/>
        <v>#DIV/0!</v>
      </c>
      <c r="I61" s="46" t="e">
        <f t="shared" si="1"/>
        <v>#DIV/0!</v>
      </c>
      <c r="J61" s="29"/>
      <c r="K61" s="2"/>
      <c r="L61" s="2"/>
      <c r="M61" s="2"/>
      <c r="N61" s="2"/>
      <c r="O61" s="2"/>
      <c r="P61" s="2"/>
      <c r="Q61" s="5"/>
      <c r="R61" s="5"/>
      <c r="S61" s="5"/>
      <c r="T61" s="5"/>
      <c r="U61" s="5"/>
    </row>
    <row r="62" spans="2:21" ht="15.6">
      <c r="B62" s="25"/>
      <c r="C62" s="62" t="s">
        <v>33</v>
      </c>
      <c r="D62" s="64" t="s">
        <v>34</v>
      </c>
      <c r="E62" s="116"/>
      <c r="F62" s="118"/>
      <c r="G62" s="47" t="e">
        <f>N147</f>
        <v>#DIV/0!</v>
      </c>
      <c r="H62" s="46" t="e">
        <f t="shared" si="0"/>
        <v>#DIV/0!</v>
      </c>
      <c r="I62" s="46" t="e">
        <f t="shared" si="1"/>
        <v>#DIV/0!</v>
      </c>
      <c r="J62" s="29"/>
      <c r="K62" s="2"/>
      <c r="L62" s="2"/>
      <c r="M62" s="2"/>
      <c r="N62" s="2"/>
      <c r="O62" s="2"/>
      <c r="P62" s="2"/>
      <c r="Q62" s="5"/>
      <c r="R62" s="5"/>
      <c r="S62" s="5"/>
      <c r="T62" s="5"/>
      <c r="U62" s="5"/>
    </row>
    <row r="63" spans="2:21" ht="15.6">
      <c r="B63" s="25"/>
      <c r="C63" s="62" t="s">
        <v>33</v>
      </c>
      <c r="D63" s="64" t="s">
        <v>34</v>
      </c>
      <c r="E63" s="116"/>
      <c r="F63" s="118"/>
      <c r="G63" s="47" t="e">
        <f>N147</f>
        <v>#DIV/0!</v>
      </c>
      <c r="H63" s="46" t="e">
        <f t="shared" si="0"/>
        <v>#DIV/0!</v>
      </c>
      <c r="I63" s="46" t="e">
        <f t="shared" si="1"/>
        <v>#DIV/0!</v>
      </c>
      <c r="J63" s="29"/>
      <c r="K63" s="2"/>
      <c r="L63" s="2"/>
      <c r="M63" s="2"/>
      <c r="N63" s="2"/>
      <c r="O63" s="2"/>
      <c r="P63" s="2"/>
      <c r="Q63" s="5"/>
      <c r="R63" s="5"/>
      <c r="S63" s="5"/>
      <c r="T63" s="5"/>
      <c r="U63" s="5"/>
    </row>
    <row r="64" spans="2:21" ht="15.6">
      <c r="B64" s="25"/>
      <c r="C64" s="62" t="s">
        <v>33</v>
      </c>
      <c r="D64" s="64" t="s">
        <v>34</v>
      </c>
      <c r="E64" s="116"/>
      <c r="F64" s="118"/>
      <c r="G64" s="47" t="e">
        <f>N147</f>
        <v>#DIV/0!</v>
      </c>
      <c r="H64" s="46" t="e">
        <f t="shared" si="0"/>
        <v>#DIV/0!</v>
      </c>
      <c r="I64" s="46" t="e">
        <f t="shared" si="1"/>
        <v>#DIV/0!</v>
      </c>
      <c r="J64" s="29"/>
      <c r="K64" s="2"/>
      <c r="L64" s="2"/>
      <c r="M64" s="2"/>
      <c r="N64" s="2"/>
      <c r="O64" s="2"/>
      <c r="P64" s="2"/>
      <c r="Q64" s="5"/>
      <c r="R64" s="5"/>
      <c r="S64" s="5"/>
      <c r="T64" s="5"/>
      <c r="U64" s="5"/>
    </row>
    <row r="65" spans="2:21" ht="15.6">
      <c r="B65" s="25"/>
      <c r="C65" s="62" t="s">
        <v>33</v>
      </c>
      <c r="D65" s="64" t="s">
        <v>34</v>
      </c>
      <c r="E65" s="116"/>
      <c r="F65" s="118"/>
      <c r="G65" s="47" t="e">
        <f>N147</f>
        <v>#DIV/0!</v>
      </c>
      <c r="H65" s="46" t="e">
        <f t="shared" si="0"/>
        <v>#DIV/0!</v>
      </c>
      <c r="I65" s="46" t="e">
        <f t="shared" si="1"/>
        <v>#DIV/0!</v>
      </c>
      <c r="J65" s="29"/>
      <c r="K65" s="2"/>
      <c r="L65" s="2"/>
      <c r="M65" s="2"/>
      <c r="N65" s="2"/>
      <c r="O65" s="2"/>
      <c r="P65" s="2"/>
      <c r="Q65" s="5"/>
      <c r="R65" s="5"/>
      <c r="S65" s="5"/>
      <c r="T65" s="5"/>
      <c r="U65" s="5"/>
    </row>
    <row r="66" spans="2:21" ht="15.6">
      <c r="B66" s="25"/>
      <c r="C66" s="62" t="s">
        <v>33</v>
      </c>
      <c r="D66" s="64" t="s">
        <v>34</v>
      </c>
      <c r="E66" s="116"/>
      <c r="F66" s="118"/>
      <c r="G66" s="47" t="e">
        <f>N147</f>
        <v>#DIV/0!</v>
      </c>
      <c r="H66" s="46" t="e">
        <f t="shared" si="0"/>
        <v>#DIV/0!</v>
      </c>
      <c r="I66" s="46" t="e">
        <f t="shared" si="1"/>
        <v>#DIV/0!</v>
      </c>
      <c r="J66" s="29"/>
      <c r="K66" s="2"/>
      <c r="L66" s="2"/>
      <c r="M66" s="2"/>
      <c r="N66" s="2"/>
      <c r="O66" s="2"/>
      <c r="P66" s="2"/>
      <c r="Q66" s="5"/>
      <c r="R66" s="5"/>
      <c r="S66" s="5"/>
      <c r="T66" s="5"/>
      <c r="U66" s="5"/>
    </row>
    <row r="67" spans="2:21" ht="15.6">
      <c r="B67" s="25"/>
      <c r="C67" s="62" t="s">
        <v>33</v>
      </c>
      <c r="D67" s="64" t="s">
        <v>34</v>
      </c>
      <c r="E67" s="116"/>
      <c r="F67" s="118"/>
      <c r="G67" s="47" t="e">
        <f>N147</f>
        <v>#DIV/0!</v>
      </c>
      <c r="H67" s="46" t="e">
        <f t="shared" si="0"/>
        <v>#DIV/0!</v>
      </c>
      <c r="I67" s="46" t="e">
        <f t="shared" si="1"/>
        <v>#DIV/0!</v>
      </c>
      <c r="J67" s="29"/>
      <c r="K67" s="2"/>
      <c r="L67" s="2"/>
      <c r="M67" s="2"/>
      <c r="N67" s="2"/>
      <c r="O67" s="2"/>
      <c r="P67" s="2"/>
      <c r="Q67" s="5"/>
      <c r="R67" s="5"/>
      <c r="S67" s="5"/>
      <c r="T67" s="5"/>
      <c r="U67" s="5"/>
    </row>
    <row r="68" spans="2:21" ht="15.6">
      <c r="B68" s="25"/>
      <c r="C68" s="62" t="s">
        <v>33</v>
      </c>
      <c r="D68" s="64" t="s">
        <v>34</v>
      </c>
      <c r="E68" s="116"/>
      <c r="F68" s="118"/>
      <c r="G68" s="47" t="e">
        <f>N147</f>
        <v>#DIV/0!</v>
      </c>
      <c r="H68" s="46" t="e">
        <f t="shared" si="0"/>
        <v>#DIV/0!</v>
      </c>
      <c r="I68" s="46" t="e">
        <f t="shared" si="1"/>
        <v>#DIV/0!</v>
      </c>
      <c r="J68" s="29"/>
      <c r="K68" s="2"/>
      <c r="L68" s="2"/>
      <c r="M68" s="2"/>
      <c r="N68" s="2"/>
      <c r="O68" s="2"/>
      <c r="P68" s="2"/>
      <c r="Q68" s="5"/>
      <c r="R68" s="5"/>
      <c r="S68" s="5"/>
      <c r="T68" s="5"/>
      <c r="U68" s="5"/>
    </row>
    <row r="69" spans="2:21" ht="15.6">
      <c r="B69" s="25"/>
      <c r="C69" s="62" t="s">
        <v>33</v>
      </c>
      <c r="D69" s="64" t="s">
        <v>34</v>
      </c>
      <c r="E69" s="116"/>
      <c r="F69" s="118"/>
      <c r="G69" s="47" t="e">
        <f>N147</f>
        <v>#DIV/0!</v>
      </c>
      <c r="H69" s="46" t="e">
        <f t="shared" si="0"/>
        <v>#DIV/0!</v>
      </c>
      <c r="I69" s="46" t="e">
        <f t="shared" si="1"/>
        <v>#DIV/0!</v>
      </c>
      <c r="J69" s="29"/>
      <c r="K69" s="2"/>
      <c r="L69" s="2"/>
      <c r="M69" s="2"/>
      <c r="N69" s="2"/>
      <c r="O69" s="2"/>
      <c r="P69" s="2"/>
      <c r="Q69" s="5"/>
      <c r="R69" s="5"/>
      <c r="S69" s="5"/>
      <c r="T69" s="5"/>
      <c r="U69" s="5"/>
    </row>
    <row r="70" spans="2:21" ht="15.6">
      <c r="B70" s="25"/>
      <c r="C70" s="62" t="s">
        <v>33</v>
      </c>
      <c r="D70" s="64" t="s">
        <v>34</v>
      </c>
      <c r="E70" s="116"/>
      <c r="F70" s="118"/>
      <c r="G70" s="47" t="e">
        <f>N147</f>
        <v>#DIV/0!</v>
      </c>
      <c r="H70" s="46" t="e">
        <f t="shared" si="0"/>
        <v>#DIV/0!</v>
      </c>
      <c r="I70" s="46" t="e">
        <f t="shared" si="1"/>
        <v>#DIV/0!</v>
      </c>
      <c r="J70" s="29"/>
      <c r="K70" s="2"/>
      <c r="L70" s="2"/>
      <c r="M70" s="2"/>
      <c r="N70" s="2"/>
      <c r="O70" s="2"/>
      <c r="P70" s="2"/>
      <c r="Q70" s="5"/>
      <c r="R70" s="5"/>
      <c r="S70" s="5"/>
      <c r="T70" s="5"/>
      <c r="U70" s="5"/>
    </row>
    <row r="71" spans="2:21" ht="15.6">
      <c r="B71" s="25"/>
      <c r="C71" s="62" t="s">
        <v>33</v>
      </c>
      <c r="D71" s="64" t="s">
        <v>34</v>
      </c>
      <c r="E71" s="116"/>
      <c r="F71" s="118"/>
      <c r="G71" s="47" t="e">
        <f>N147</f>
        <v>#DIV/0!</v>
      </c>
      <c r="H71" s="46" t="e">
        <f t="shared" si="0"/>
        <v>#DIV/0!</v>
      </c>
      <c r="I71" s="46" t="e">
        <f t="shared" si="1"/>
        <v>#DIV/0!</v>
      </c>
      <c r="J71" s="29"/>
      <c r="K71" s="2"/>
      <c r="L71" s="2"/>
      <c r="M71" s="2"/>
      <c r="N71" s="2"/>
      <c r="O71" s="2"/>
      <c r="P71" s="2"/>
      <c r="Q71" s="5"/>
      <c r="R71" s="5"/>
      <c r="S71" s="5"/>
      <c r="T71" s="5"/>
      <c r="U71" s="5"/>
    </row>
    <row r="72" spans="2:21" ht="15.6">
      <c r="B72" s="25"/>
      <c r="C72" s="62" t="s">
        <v>33</v>
      </c>
      <c r="D72" s="64" t="s">
        <v>34</v>
      </c>
      <c r="E72" s="116"/>
      <c r="F72" s="118"/>
      <c r="G72" s="47" t="e">
        <f>N147</f>
        <v>#DIV/0!</v>
      </c>
      <c r="H72" s="46" t="e">
        <f t="shared" si="0"/>
        <v>#DIV/0!</v>
      </c>
      <c r="I72" s="46" t="e">
        <f t="shared" si="1"/>
        <v>#DIV/0!</v>
      </c>
      <c r="J72" s="29"/>
      <c r="K72" s="2"/>
      <c r="L72" s="2"/>
      <c r="M72" s="2"/>
      <c r="N72" s="2"/>
      <c r="O72" s="2"/>
      <c r="P72" s="2"/>
      <c r="Q72" s="5"/>
      <c r="R72" s="5"/>
      <c r="S72" s="5"/>
      <c r="T72" s="5"/>
      <c r="U72" s="5"/>
    </row>
    <row r="73" spans="2:21" ht="15.6">
      <c r="B73" s="25"/>
      <c r="C73" s="62" t="s">
        <v>33</v>
      </c>
      <c r="D73" s="64" t="s">
        <v>34</v>
      </c>
      <c r="E73" s="116"/>
      <c r="F73" s="118"/>
      <c r="G73" s="47" t="e">
        <f>N147</f>
        <v>#DIV/0!</v>
      </c>
      <c r="H73" s="46" t="e">
        <f t="shared" si="0"/>
        <v>#DIV/0!</v>
      </c>
      <c r="I73" s="46" t="e">
        <f t="shared" si="1"/>
        <v>#DIV/0!</v>
      </c>
      <c r="J73" s="29"/>
      <c r="K73" s="2"/>
      <c r="L73" s="2"/>
      <c r="M73" s="2"/>
      <c r="N73" s="2"/>
      <c r="O73" s="2"/>
      <c r="P73" s="2"/>
      <c r="Q73" s="5"/>
      <c r="R73" s="5"/>
      <c r="S73" s="5"/>
      <c r="T73" s="5"/>
      <c r="U73" s="5"/>
    </row>
    <row r="74" spans="2:21" ht="15.6">
      <c r="B74" s="25"/>
      <c r="C74" s="62" t="s">
        <v>33</v>
      </c>
      <c r="D74" s="64" t="s">
        <v>34</v>
      </c>
      <c r="E74" s="116"/>
      <c r="F74" s="118"/>
      <c r="G74" s="47" t="e">
        <f>N147</f>
        <v>#DIV/0!</v>
      </c>
      <c r="H74" s="46" t="e">
        <f t="shared" si="0"/>
        <v>#DIV/0!</v>
      </c>
      <c r="I74" s="46" t="e">
        <f t="shared" si="1"/>
        <v>#DIV/0!</v>
      </c>
      <c r="J74" s="29"/>
      <c r="K74" s="2"/>
      <c r="L74" s="2"/>
      <c r="M74" s="2"/>
      <c r="N74" s="2"/>
      <c r="O74" s="2"/>
      <c r="P74" s="2"/>
      <c r="Q74" s="5"/>
      <c r="R74" s="5"/>
      <c r="S74" s="5"/>
      <c r="T74" s="5"/>
      <c r="U74" s="5"/>
    </row>
    <row r="75" spans="2:21" ht="15.6">
      <c r="B75" s="25"/>
      <c r="C75" s="62" t="s">
        <v>33</v>
      </c>
      <c r="D75" s="64" t="s">
        <v>34</v>
      </c>
      <c r="E75" s="116"/>
      <c r="F75" s="118"/>
      <c r="G75" s="47" t="e">
        <f>N147</f>
        <v>#DIV/0!</v>
      </c>
      <c r="H75" s="46" t="e">
        <f t="shared" ref="H75:H140" si="2">F75-G75</f>
        <v>#DIV/0!</v>
      </c>
      <c r="I75" s="46" t="e">
        <f t="shared" si="1"/>
        <v>#DIV/0!</v>
      </c>
      <c r="J75" s="29"/>
      <c r="K75" s="2"/>
      <c r="L75" s="2"/>
      <c r="M75" s="2"/>
      <c r="N75" s="2"/>
      <c r="O75" s="2"/>
      <c r="P75" s="2"/>
      <c r="Q75" s="5"/>
      <c r="R75" s="5"/>
      <c r="S75" s="5"/>
      <c r="T75" s="5"/>
      <c r="U75" s="5"/>
    </row>
    <row r="76" spans="2:21" ht="15.6">
      <c r="B76" s="25"/>
      <c r="C76" s="62" t="s">
        <v>33</v>
      </c>
      <c r="D76" s="64" t="s">
        <v>34</v>
      </c>
      <c r="E76" s="116"/>
      <c r="F76" s="118"/>
      <c r="G76" s="47" t="e">
        <f>N147</f>
        <v>#DIV/0!</v>
      </c>
      <c r="H76" s="46" t="e">
        <f t="shared" si="2"/>
        <v>#DIV/0!</v>
      </c>
      <c r="I76" s="46" t="e">
        <f t="shared" si="1"/>
        <v>#DIV/0!</v>
      </c>
      <c r="J76" s="29"/>
      <c r="K76" s="2"/>
      <c r="L76" s="2"/>
      <c r="M76" s="2"/>
      <c r="N76" s="2"/>
      <c r="O76" s="2"/>
      <c r="P76" s="2"/>
      <c r="Q76" s="5"/>
      <c r="R76" s="5"/>
      <c r="S76" s="5"/>
      <c r="T76" s="5"/>
      <c r="U76" s="5"/>
    </row>
    <row r="77" spans="2:21" ht="15.6">
      <c r="B77" s="25"/>
      <c r="C77" s="62" t="s">
        <v>33</v>
      </c>
      <c r="D77" s="64" t="s">
        <v>34</v>
      </c>
      <c r="E77" s="116"/>
      <c r="F77" s="118"/>
      <c r="G77" s="47" t="e">
        <f>N147</f>
        <v>#DIV/0!</v>
      </c>
      <c r="H77" s="46" t="e">
        <f t="shared" si="2"/>
        <v>#DIV/0!</v>
      </c>
      <c r="I77" s="46" t="e">
        <f t="shared" si="1"/>
        <v>#DIV/0!</v>
      </c>
      <c r="J77" s="29"/>
      <c r="K77" s="2"/>
      <c r="L77" s="2"/>
      <c r="M77" s="2"/>
      <c r="N77" s="2"/>
      <c r="O77" s="2"/>
      <c r="P77" s="2"/>
      <c r="Q77" s="5"/>
      <c r="R77" s="5"/>
      <c r="S77" s="5"/>
      <c r="T77" s="5"/>
      <c r="U77" s="5"/>
    </row>
    <row r="78" spans="2:21" ht="15.6">
      <c r="B78" s="25"/>
      <c r="C78" s="62" t="s">
        <v>33</v>
      </c>
      <c r="D78" s="64" t="s">
        <v>34</v>
      </c>
      <c r="E78" s="116"/>
      <c r="F78" s="118"/>
      <c r="G78" s="47" t="e">
        <f>N147</f>
        <v>#DIV/0!</v>
      </c>
      <c r="H78" s="46" t="e">
        <f t="shared" si="2"/>
        <v>#DIV/0!</v>
      </c>
      <c r="I78" s="46" t="e">
        <f t="shared" si="1"/>
        <v>#DIV/0!</v>
      </c>
      <c r="J78" s="29"/>
      <c r="K78" s="2"/>
      <c r="L78" s="2"/>
      <c r="M78" s="2"/>
      <c r="N78" s="2"/>
      <c r="O78" s="2"/>
      <c r="P78" s="2"/>
      <c r="Q78" s="5"/>
      <c r="R78" s="5"/>
      <c r="S78" s="5"/>
      <c r="T78" s="5"/>
      <c r="U78" s="5"/>
    </row>
    <row r="79" spans="2:21" ht="15.6">
      <c r="B79" s="25"/>
      <c r="C79" s="62" t="s">
        <v>33</v>
      </c>
      <c r="D79" s="64" t="s">
        <v>34</v>
      </c>
      <c r="E79" s="116"/>
      <c r="F79" s="118"/>
      <c r="G79" s="47" t="e">
        <f>N147</f>
        <v>#DIV/0!</v>
      </c>
      <c r="H79" s="46" t="e">
        <f t="shared" si="2"/>
        <v>#DIV/0!</v>
      </c>
      <c r="I79" s="46" t="e">
        <f t="shared" si="1"/>
        <v>#DIV/0!</v>
      </c>
      <c r="J79" s="29"/>
      <c r="K79" s="2"/>
      <c r="L79" s="2"/>
      <c r="M79" s="2"/>
      <c r="N79" s="2"/>
      <c r="O79" s="2"/>
      <c r="P79" s="2"/>
      <c r="Q79" s="5"/>
      <c r="R79" s="5"/>
      <c r="S79" s="5"/>
      <c r="T79" s="5"/>
      <c r="U79" s="5"/>
    </row>
    <row r="80" spans="2:21" ht="15.6">
      <c r="B80" s="25"/>
      <c r="C80" s="62" t="s">
        <v>33</v>
      </c>
      <c r="D80" s="64" t="s">
        <v>34</v>
      </c>
      <c r="E80" s="116"/>
      <c r="F80" s="118"/>
      <c r="G80" s="47" t="e">
        <f>N147</f>
        <v>#DIV/0!</v>
      </c>
      <c r="H80" s="46" t="e">
        <f t="shared" si="2"/>
        <v>#DIV/0!</v>
      </c>
      <c r="I80" s="46" t="e">
        <f t="shared" si="1"/>
        <v>#DIV/0!</v>
      </c>
      <c r="J80" s="29"/>
      <c r="K80" s="2"/>
      <c r="L80" s="2"/>
      <c r="M80" s="2"/>
      <c r="N80" s="2"/>
      <c r="O80" s="2"/>
      <c r="P80" s="2"/>
      <c r="Q80" s="5"/>
      <c r="R80" s="5"/>
      <c r="S80" s="5"/>
      <c r="T80" s="5"/>
      <c r="U80" s="5"/>
    </row>
    <row r="81" spans="2:21" ht="15.6">
      <c r="B81" s="25"/>
      <c r="C81" s="62" t="s">
        <v>33</v>
      </c>
      <c r="D81" s="64" t="s">
        <v>34</v>
      </c>
      <c r="E81" s="116"/>
      <c r="F81" s="118"/>
      <c r="G81" s="47" t="e">
        <f>N147</f>
        <v>#DIV/0!</v>
      </c>
      <c r="H81" s="46" t="e">
        <f t="shared" si="2"/>
        <v>#DIV/0!</v>
      </c>
      <c r="I81" s="46" t="e">
        <f t="shared" si="1"/>
        <v>#DIV/0!</v>
      </c>
      <c r="J81" s="29"/>
      <c r="K81" s="2"/>
      <c r="L81" s="2"/>
      <c r="M81" s="2"/>
      <c r="N81" s="2"/>
      <c r="O81" s="2"/>
      <c r="P81" s="2"/>
      <c r="Q81" s="5"/>
      <c r="R81" s="5"/>
      <c r="S81" s="5"/>
      <c r="T81" s="5"/>
      <c r="U81" s="5"/>
    </row>
    <row r="82" spans="2:21" ht="15.6">
      <c r="B82" s="25"/>
      <c r="C82" s="62" t="s">
        <v>33</v>
      </c>
      <c r="D82" s="64" t="s">
        <v>34</v>
      </c>
      <c r="E82" s="116"/>
      <c r="F82" s="118"/>
      <c r="G82" s="47" t="e">
        <f>N147</f>
        <v>#DIV/0!</v>
      </c>
      <c r="H82" s="46" t="e">
        <f t="shared" si="2"/>
        <v>#DIV/0!</v>
      </c>
      <c r="I82" s="46" t="e">
        <f t="shared" si="1"/>
        <v>#DIV/0!</v>
      </c>
      <c r="J82" s="29"/>
      <c r="K82" s="2"/>
      <c r="L82" s="2"/>
      <c r="M82" s="2"/>
      <c r="N82" s="2"/>
      <c r="O82" s="2"/>
      <c r="P82" s="2"/>
      <c r="Q82" s="5"/>
      <c r="R82" s="5"/>
      <c r="S82" s="5"/>
      <c r="T82" s="5"/>
      <c r="U82" s="5"/>
    </row>
    <row r="83" spans="2:21" ht="15.6">
      <c r="B83" s="25"/>
      <c r="C83" s="62" t="s">
        <v>33</v>
      </c>
      <c r="D83" s="64" t="s">
        <v>34</v>
      </c>
      <c r="E83" s="116"/>
      <c r="F83" s="118"/>
      <c r="G83" s="47" t="e">
        <f>N147</f>
        <v>#DIV/0!</v>
      </c>
      <c r="H83" s="46" t="e">
        <f t="shared" si="2"/>
        <v>#DIV/0!</v>
      </c>
      <c r="I83" s="46" t="e">
        <f t="shared" si="1"/>
        <v>#DIV/0!</v>
      </c>
      <c r="J83" s="29"/>
      <c r="K83" s="2"/>
      <c r="L83" s="2"/>
      <c r="M83" s="2"/>
      <c r="N83" s="2"/>
      <c r="O83" s="2"/>
      <c r="P83" s="2"/>
      <c r="Q83" s="5"/>
      <c r="R83" s="5"/>
      <c r="S83" s="5"/>
      <c r="T83" s="5"/>
      <c r="U83" s="5"/>
    </row>
    <row r="84" spans="2:21" ht="15.6">
      <c r="B84" s="25"/>
      <c r="C84" s="62" t="s">
        <v>33</v>
      </c>
      <c r="D84" s="64" t="s">
        <v>34</v>
      </c>
      <c r="E84" s="116"/>
      <c r="F84" s="118"/>
      <c r="G84" s="47" t="e">
        <f>N147</f>
        <v>#DIV/0!</v>
      </c>
      <c r="H84" s="46" t="e">
        <f t="shared" si="2"/>
        <v>#DIV/0!</v>
      </c>
      <c r="I84" s="46" t="e">
        <f t="shared" si="1"/>
        <v>#DIV/0!</v>
      </c>
      <c r="J84" s="29"/>
      <c r="K84" s="2"/>
      <c r="L84" s="2"/>
      <c r="M84" s="2"/>
      <c r="N84" s="2"/>
      <c r="O84" s="2"/>
      <c r="P84" s="2"/>
      <c r="Q84" s="5"/>
      <c r="R84" s="5"/>
      <c r="S84" s="5"/>
      <c r="T84" s="5"/>
      <c r="U84" s="5"/>
    </row>
    <row r="85" spans="2:21" ht="15.6">
      <c r="B85" s="25"/>
      <c r="C85" s="62" t="s">
        <v>33</v>
      </c>
      <c r="D85" s="64" t="s">
        <v>34</v>
      </c>
      <c r="E85" s="116"/>
      <c r="F85" s="118"/>
      <c r="G85" s="47" t="e">
        <f>N147</f>
        <v>#DIV/0!</v>
      </c>
      <c r="H85" s="46" t="e">
        <f t="shared" si="2"/>
        <v>#DIV/0!</v>
      </c>
      <c r="I85" s="46" t="e">
        <f t="shared" si="1"/>
        <v>#DIV/0!</v>
      </c>
      <c r="J85" s="29"/>
      <c r="K85" s="2"/>
      <c r="L85" s="2"/>
      <c r="M85" s="2"/>
      <c r="N85" s="2"/>
      <c r="O85" s="2"/>
      <c r="P85" s="2"/>
      <c r="Q85" s="5"/>
      <c r="R85" s="5"/>
      <c r="S85" s="5"/>
      <c r="T85" s="5"/>
      <c r="U85" s="5"/>
    </row>
    <row r="86" spans="2:21" ht="15.6">
      <c r="B86" s="25"/>
      <c r="C86" s="62" t="s">
        <v>33</v>
      </c>
      <c r="D86" s="64" t="s">
        <v>34</v>
      </c>
      <c r="E86" s="116"/>
      <c r="F86" s="118"/>
      <c r="G86" s="47" t="e">
        <f>N147</f>
        <v>#DIV/0!</v>
      </c>
      <c r="H86" s="46" t="e">
        <f t="shared" si="2"/>
        <v>#DIV/0!</v>
      </c>
      <c r="I86" s="46" t="e">
        <f t="shared" si="1"/>
        <v>#DIV/0!</v>
      </c>
      <c r="J86" s="29"/>
      <c r="K86" s="2"/>
      <c r="L86" s="2"/>
      <c r="M86" s="2"/>
      <c r="N86" s="2"/>
      <c r="O86" s="2"/>
      <c r="P86" s="2"/>
      <c r="Q86" s="5"/>
      <c r="R86" s="5"/>
      <c r="S86" s="5"/>
      <c r="T86" s="5"/>
      <c r="U86" s="5"/>
    </row>
    <row r="87" spans="2:21" ht="15.6">
      <c r="B87" s="25"/>
      <c r="C87" s="62" t="s">
        <v>33</v>
      </c>
      <c r="D87" s="64" t="s">
        <v>34</v>
      </c>
      <c r="E87" s="116"/>
      <c r="F87" s="118"/>
      <c r="G87" s="47" t="e">
        <f>N147</f>
        <v>#DIV/0!</v>
      </c>
      <c r="H87" s="46" t="e">
        <f t="shared" si="2"/>
        <v>#DIV/0!</v>
      </c>
      <c r="I87" s="46" t="e">
        <f t="shared" si="1"/>
        <v>#DIV/0!</v>
      </c>
      <c r="J87" s="29"/>
      <c r="K87" s="2"/>
      <c r="L87" s="2"/>
      <c r="M87" s="2"/>
      <c r="N87" s="2"/>
      <c r="O87" s="2"/>
      <c r="P87" s="2"/>
      <c r="Q87" s="5"/>
      <c r="R87" s="5"/>
      <c r="S87" s="5"/>
      <c r="T87" s="5"/>
      <c r="U87" s="5"/>
    </row>
    <row r="88" spans="2:21" ht="15.6">
      <c r="B88" s="25"/>
      <c r="C88" s="62" t="s">
        <v>33</v>
      </c>
      <c r="D88" s="64" t="s">
        <v>34</v>
      </c>
      <c r="E88" s="116"/>
      <c r="F88" s="118"/>
      <c r="G88" s="47" t="e">
        <f>N147</f>
        <v>#DIV/0!</v>
      </c>
      <c r="H88" s="46" t="e">
        <f t="shared" si="2"/>
        <v>#DIV/0!</v>
      </c>
      <c r="I88" s="46" t="e">
        <f t="shared" si="1"/>
        <v>#DIV/0!</v>
      </c>
      <c r="J88" s="29"/>
      <c r="K88" s="2"/>
      <c r="L88" s="2"/>
      <c r="M88" s="2"/>
      <c r="N88" s="2"/>
      <c r="O88" s="2"/>
      <c r="P88" s="2"/>
      <c r="Q88" s="5"/>
      <c r="R88" s="5"/>
      <c r="S88" s="5"/>
      <c r="T88" s="5"/>
      <c r="U88" s="5"/>
    </row>
    <row r="89" spans="2:21" ht="15.6">
      <c r="B89" s="25"/>
      <c r="C89" s="62" t="s">
        <v>33</v>
      </c>
      <c r="D89" s="64" t="s">
        <v>34</v>
      </c>
      <c r="E89" s="116"/>
      <c r="F89" s="118"/>
      <c r="G89" s="47" t="e">
        <f>N147</f>
        <v>#DIV/0!</v>
      </c>
      <c r="H89" s="46" t="e">
        <f t="shared" si="2"/>
        <v>#DIV/0!</v>
      </c>
      <c r="I89" s="46" t="e">
        <f t="shared" si="1"/>
        <v>#DIV/0!</v>
      </c>
      <c r="J89" s="29"/>
      <c r="K89" s="2"/>
      <c r="L89" s="2"/>
      <c r="M89" s="2"/>
      <c r="N89" s="2"/>
      <c r="O89" s="2"/>
      <c r="P89" s="2"/>
      <c r="Q89" s="5"/>
      <c r="R89" s="5"/>
      <c r="S89" s="5"/>
      <c r="T89" s="5"/>
      <c r="U89" s="5"/>
    </row>
    <row r="90" spans="2:21" ht="15.6">
      <c r="B90" s="25"/>
      <c r="C90" s="62" t="s">
        <v>33</v>
      </c>
      <c r="D90" s="64" t="s">
        <v>34</v>
      </c>
      <c r="E90" s="116"/>
      <c r="F90" s="118"/>
      <c r="G90" s="47" t="e">
        <f>N147</f>
        <v>#DIV/0!</v>
      </c>
      <c r="H90" s="46" t="e">
        <f t="shared" si="2"/>
        <v>#DIV/0!</v>
      </c>
      <c r="I90" s="46" t="e">
        <f t="shared" si="1"/>
        <v>#DIV/0!</v>
      </c>
      <c r="J90" s="30"/>
      <c r="N90" s="2"/>
      <c r="O90" s="2"/>
      <c r="P90" s="2"/>
      <c r="Q90" s="5"/>
      <c r="R90" s="5"/>
      <c r="S90" s="5"/>
      <c r="T90" s="5"/>
      <c r="U90" s="5"/>
    </row>
    <row r="91" spans="2:21" ht="15.6">
      <c r="B91" s="25"/>
      <c r="C91" s="62" t="s">
        <v>33</v>
      </c>
      <c r="D91" s="64" t="s">
        <v>34</v>
      </c>
      <c r="E91" s="116"/>
      <c r="F91" s="118"/>
      <c r="G91" s="47" t="e">
        <f>N147</f>
        <v>#DIV/0!</v>
      </c>
      <c r="H91" s="46" t="e">
        <f t="shared" si="2"/>
        <v>#DIV/0!</v>
      </c>
      <c r="I91" s="46" t="e">
        <f t="shared" si="1"/>
        <v>#DIV/0!</v>
      </c>
      <c r="J91" s="29"/>
      <c r="K91" s="2"/>
      <c r="L91" s="2"/>
      <c r="M91" s="2"/>
      <c r="N91" s="2"/>
      <c r="O91" s="2"/>
      <c r="P91" s="2"/>
      <c r="Q91" s="5"/>
      <c r="R91" s="5"/>
      <c r="S91" s="5"/>
      <c r="T91" s="5"/>
      <c r="U91" s="5"/>
    </row>
    <row r="92" spans="2:21" ht="15.6">
      <c r="B92" s="25"/>
      <c r="C92" s="62" t="s">
        <v>33</v>
      </c>
      <c r="D92" s="64" t="s">
        <v>34</v>
      </c>
      <c r="E92" s="116"/>
      <c r="F92" s="118"/>
      <c r="G92" s="47" t="e">
        <f>N147</f>
        <v>#DIV/0!</v>
      </c>
      <c r="H92" s="46" t="e">
        <f t="shared" si="2"/>
        <v>#DIV/0!</v>
      </c>
      <c r="I92" s="46" t="e">
        <f t="shared" si="1"/>
        <v>#DIV/0!</v>
      </c>
      <c r="J92" s="29"/>
      <c r="K92" s="2"/>
      <c r="L92" s="2"/>
      <c r="M92" s="2"/>
      <c r="N92" s="2"/>
      <c r="O92" s="2"/>
      <c r="P92" s="2"/>
      <c r="Q92" s="5"/>
      <c r="R92" s="5"/>
      <c r="S92" s="5"/>
      <c r="T92" s="5"/>
      <c r="U92" s="5"/>
    </row>
    <row r="93" spans="2:21" ht="15.6">
      <c r="B93" s="25"/>
      <c r="C93" s="62" t="s">
        <v>33</v>
      </c>
      <c r="D93" s="64" t="s">
        <v>34</v>
      </c>
      <c r="E93" s="116"/>
      <c r="F93" s="118"/>
      <c r="G93" s="47" t="e">
        <f>N147</f>
        <v>#DIV/0!</v>
      </c>
      <c r="H93" s="46" t="e">
        <f t="shared" si="2"/>
        <v>#DIV/0!</v>
      </c>
      <c r="I93" s="46" t="e">
        <f t="shared" si="1"/>
        <v>#DIV/0!</v>
      </c>
      <c r="J93" s="29"/>
      <c r="K93" s="2"/>
      <c r="L93" s="2"/>
      <c r="M93" s="2"/>
      <c r="N93" s="2"/>
      <c r="O93" s="2"/>
      <c r="P93" s="2"/>
      <c r="Q93" s="5"/>
      <c r="R93" s="5"/>
      <c r="S93" s="5"/>
      <c r="T93" s="5"/>
      <c r="U93" s="5"/>
    </row>
    <row r="94" spans="2:21" ht="15.6">
      <c r="B94" s="25"/>
      <c r="C94" s="62" t="s">
        <v>33</v>
      </c>
      <c r="D94" s="64" t="s">
        <v>34</v>
      </c>
      <c r="E94" s="116"/>
      <c r="F94" s="118"/>
      <c r="G94" s="47" t="e">
        <f>N147</f>
        <v>#DIV/0!</v>
      </c>
      <c r="H94" s="46" t="e">
        <f t="shared" si="2"/>
        <v>#DIV/0!</v>
      </c>
      <c r="I94" s="46" t="e">
        <f t="shared" si="1"/>
        <v>#DIV/0!</v>
      </c>
      <c r="J94" s="29"/>
      <c r="K94" s="2"/>
      <c r="L94" s="2"/>
      <c r="M94" s="2"/>
      <c r="N94" s="2"/>
      <c r="O94" s="2"/>
      <c r="P94" s="2"/>
      <c r="Q94" s="5"/>
      <c r="R94" s="5"/>
      <c r="S94" s="5"/>
      <c r="T94" s="5"/>
      <c r="U94" s="5"/>
    </row>
    <row r="95" spans="2:21" ht="15.6">
      <c r="B95" s="25"/>
      <c r="C95" s="62" t="s">
        <v>33</v>
      </c>
      <c r="D95" s="64" t="s">
        <v>34</v>
      </c>
      <c r="E95" s="116"/>
      <c r="F95" s="118"/>
      <c r="G95" s="47" t="e">
        <f>N147</f>
        <v>#DIV/0!</v>
      </c>
      <c r="H95" s="46" t="e">
        <f t="shared" si="2"/>
        <v>#DIV/0!</v>
      </c>
      <c r="I95" s="46" t="e">
        <f t="shared" si="1"/>
        <v>#DIV/0!</v>
      </c>
      <c r="J95" s="29"/>
      <c r="K95" s="2"/>
      <c r="L95" s="2"/>
      <c r="M95" s="2"/>
      <c r="N95" s="2"/>
      <c r="O95" s="2"/>
      <c r="P95" s="2"/>
      <c r="Q95" s="5"/>
      <c r="R95" s="5"/>
      <c r="S95" s="5"/>
      <c r="T95" s="5"/>
      <c r="U95" s="5"/>
    </row>
    <row r="96" spans="2:21" ht="15.6">
      <c r="B96" s="25"/>
      <c r="C96" s="62" t="s">
        <v>33</v>
      </c>
      <c r="D96" s="64" t="s">
        <v>34</v>
      </c>
      <c r="E96" s="116"/>
      <c r="F96" s="118"/>
      <c r="G96" s="47" t="e">
        <f>N147</f>
        <v>#DIV/0!</v>
      </c>
      <c r="H96" s="46" t="e">
        <f t="shared" si="2"/>
        <v>#DIV/0!</v>
      </c>
      <c r="I96" s="46" t="e">
        <f t="shared" si="1"/>
        <v>#DIV/0!</v>
      </c>
      <c r="J96" s="29"/>
      <c r="K96" s="2"/>
      <c r="L96" s="2"/>
      <c r="M96" s="2"/>
      <c r="N96" s="2"/>
      <c r="O96" s="2"/>
      <c r="P96" s="2"/>
      <c r="Q96" s="5"/>
      <c r="R96" s="5"/>
      <c r="S96" s="5"/>
      <c r="T96" s="5"/>
      <c r="U96" s="5"/>
    </row>
    <row r="97" spans="2:21" ht="15.6">
      <c r="B97" s="25"/>
      <c r="C97" s="62" t="s">
        <v>33</v>
      </c>
      <c r="D97" s="64" t="s">
        <v>34</v>
      </c>
      <c r="E97" s="116"/>
      <c r="F97" s="118"/>
      <c r="G97" s="47" t="e">
        <f>N147</f>
        <v>#DIV/0!</v>
      </c>
      <c r="H97" s="46" t="e">
        <f t="shared" si="2"/>
        <v>#DIV/0!</v>
      </c>
      <c r="I97" s="46" t="e">
        <f t="shared" si="1"/>
        <v>#DIV/0!</v>
      </c>
      <c r="J97" s="29"/>
      <c r="K97" s="2"/>
      <c r="L97" s="2"/>
      <c r="M97" s="2"/>
      <c r="N97" s="2"/>
      <c r="O97" s="2"/>
      <c r="P97" s="2"/>
      <c r="Q97" s="5"/>
      <c r="R97" s="5"/>
      <c r="S97" s="5"/>
      <c r="T97" s="5"/>
      <c r="U97" s="5"/>
    </row>
    <row r="98" spans="2:21" ht="15.6">
      <c r="B98" s="25"/>
      <c r="C98" s="62" t="s">
        <v>33</v>
      </c>
      <c r="D98" s="64" t="s">
        <v>34</v>
      </c>
      <c r="E98" s="116"/>
      <c r="F98" s="118"/>
      <c r="G98" s="47" t="e">
        <f>N147</f>
        <v>#DIV/0!</v>
      </c>
      <c r="H98" s="46" t="e">
        <f t="shared" si="2"/>
        <v>#DIV/0!</v>
      </c>
      <c r="I98" s="46" t="e">
        <f t="shared" si="1"/>
        <v>#DIV/0!</v>
      </c>
      <c r="J98" s="29"/>
      <c r="K98" s="2"/>
      <c r="L98" s="2"/>
      <c r="M98" s="2"/>
      <c r="N98" s="2"/>
      <c r="O98" s="2"/>
      <c r="P98" s="2"/>
      <c r="Q98" s="5"/>
      <c r="R98" s="5"/>
      <c r="S98" s="5"/>
      <c r="T98" s="5"/>
      <c r="U98" s="5"/>
    </row>
    <row r="99" spans="2:21" ht="15.6">
      <c r="B99" s="25"/>
      <c r="C99" s="62" t="s">
        <v>33</v>
      </c>
      <c r="D99" s="64" t="s">
        <v>34</v>
      </c>
      <c r="E99" s="116"/>
      <c r="F99" s="118"/>
      <c r="G99" s="47" t="e">
        <f>N147</f>
        <v>#DIV/0!</v>
      </c>
      <c r="H99" s="46" t="e">
        <f t="shared" si="2"/>
        <v>#DIV/0!</v>
      </c>
      <c r="I99" s="46" t="e">
        <f t="shared" si="1"/>
        <v>#DIV/0!</v>
      </c>
      <c r="J99" s="29"/>
      <c r="K99" s="2"/>
      <c r="L99" s="2"/>
      <c r="M99" s="2"/>
      <c r="N99" s="2"/>
      <c r="O99" s="2"/>
      <c r="P99" s="2"/>
      <c r="Q99" s="5"/>
      <c r="R99" s="5"/>
      <c r="S99" s="5"/>
      <c r="T99" s="5"/>
      <c r="U99" s="5"/>
    </row>
    <row r="100" spans="2:21" ht="15.6">
      <c r="B100" s="25"/>
      <c r="C100" s="62" t="s">
        <v>33</v>
      </c>
      <c r="D100" s="64" t="s">
        <v>34</v>
      </c>
      <c r="E100" s="116"/>
      <c r="F100" s="118"/>
      <c r="G100" s="47" t="e">
        <f>N147</f>
        <v>#DIV/0!</v>
      </c>
      <c r="H100" s="46" t="e">
        <f t="shared" si="2"/>
        <v>#DIV/0!</v>
      </c>
      <c r="I100" s="46" t="e">
        <f t="shared" si="1"/>
        <v>#DIV/0!</v>
      </c>
      <c r="J100" s="29"/>
      <c r="K100" s="2"/>
      <c r="L100" s="2"/>
      <c r="M100" s="2"/>
      <c r="N100" s="2"/>
      <c r="O100" s="2"/>
      <c r="P100" s="2"/>
      <c r="Q100" s="5"/>
      <c r="R100" s="5"/>
      <c r="S100" s="5"/>
      <c r="T100" s="5"/>
      <c r="U100" s="5"/>
    </row>
    <row r="101" spans="2:21" ht="15.6">
      <c r="B101" s="25"/>
      <c r="C101" s="62" t="s">
        <v>33</v>
      </c>
      <c r="D101" s="64" t="s">
        <v>34</v>
      </c>
      <c r="E101" s="116"/>
      <c r="F101" s="118"/>
      <c r="G101" s="47" t="e">
        <f>N147</f>
        <v>#DIV/0!</v>
      </c>
      <c r="H101" s="46" t="e">
        <f t="shared" si="2"/>
        <v>#DIV/0!</v>
      </c>
      <c r="I101" s="46" t="e">
        <f t="shared" si="1"/>
        <v>#DIV/0!</v>
      </c>
      <c r="J101" s="29"/>
      <c r="K101" s="2"/>
      <c r="L101" s="2"/>
      <c r="M101" s="2"/>
      <c r="N101" s="2"/>
      <c r="O101" s="2"/>
      <c r="P101" s="2"/>
      <c r="Q101" s="5"/>
      <c r="R101" s="5"/>
      <c r="S101" s="5"/>
      <c r="T101" s="5"/>
      <c r="U101" s="5"/>
    </row>
    <row r="102" spans="2:21" ht="15.6">
      <c r="B102" s="25"/>
      <c r="C102" s="62" t="s">
        <v>33</v>
      </c>
      <c r="D102" s="64" t="s">
        <v>34</v>
      </c>
      <c r="E102" s="116"/>
      <c r="F102" s="118"/>
      <c r="G102" s="47" t="e">
        <f>N147</f>
        <v>#DIV/0!</v>
      </c>
      <c r="H102" s="46" t="e">
        <f t="shared" si="2"/>
        <v>#DIV/0!</v>
      </c>
      <c r="I102" s="46" t="e">
        <f t="shared" si="1"/>
        <v>#DIV/0!</v>
      </c>
      <c r="J102" s="29"/>
      <c r="K102" s="2"/>
      <c r="L102" s="2"/>
      <c r="M102" s="2"/>
      <c r="N102" s="2"/>
      <c r="O102" s="2"/>
      <c r="P102" s="2"/>
      <c r="Q102" s="5"/>
      <c r="R102" s="5"/>
      <c r="S102" s="5"/>
      <c r="T102" s="5"/>
      <c r="U102" s="5"/>
    </row>
    <row r="103" spans="2:21" ht="15.6">
      <c r="B103" s="25"/>
      <c r="C103" s="62" t="s">
        <v>33</v>
      </c>
      <c r="D103" s="64" t="s">
        <v>34</v>
      </c>
      <c r="E103" s="116"/>
      <c r="F103" s="118"/>
      <c r="G103" s="47" t="e">
        <f>N147</f>
        <v>#DIV/0!</v>
      </c>
      <c r="H103" s="46" t="e">
        <f t="shared" si="2"/>
        <v>#DIV/0!</v>
      </c>
      <c r="I103" s="46" t="e">
        <f t="shared" ref="I103:I140" si="3">H103^2</f>
        <v>#DIV/0!</v>
      </c>
      <c r="J103" s="29"/>
      <c r="K103" s="2"/>
      <c r="L103" s="2"/>
      <c r="M103" s="2"/>
      <c r="N103" s="2"/>
      <c r="O103" s="2"/>
      <c r="P103" s="2"/>
      <c r="Q103" s="5"/>
      <c r="R103" s="5"/>
      <c r="S103" s="5"/>
      <c r="T103" s="5"/>
      <c r="U103" s="5"/>
    </row>
    <row r="104" spans="2:21" ht="15.6">
      <c r="B104" s="25"/>
      <c r="C104" s="62" t="s">
        <v>33</v>
      </c>
      <c r="D104" s="64" t="s">
        <v>34</v>
      </c>
      <c r="E104" s="116"/>
      <c r="F104" s="118"/>
      <c r="G104" s="47" t="e">
        <f>N147</f>
        <v>#DIV/0!</v>
      </c>
      <c r="H104" s="46" t="e">
        <f t="shared" si="2"/>
        <v>#DIV/0!</v>
      </c>
      <c r="I104" s="46" t="e">
        <f t="shared" si="3"/>
        <v>#DIV/0!</v>
      </c>
      <c r="J104" s="29"/>
      <c r="K104" s="2"/>
      <c r="L104" s="2"/>
      <c r="M104" s="2"/>
      <c r="N104" s="2"/>
      <c r="O104" s="2"/>
      <c r="P104" s="2"/>
      <c r="Q104" s="5"/>
      <c r="R104" s="5"/>
      <c r="S104" s="5"/>
      <c r="T104" s="5"/>
      <c r="U104" s="5"/>
    </row>
    <row r="105" spans="2:21" ht="15.6">
      <c r="B105" s="25"/>
      <c r="C105" s="62" t="s">
        <v>33</v>
      </c>
      <c r="D105" s="64" t="s">
        <v>34</v>
      </c>
      <c r="E105" s="116"/>
      <c r="F105" s="118"/>
      <c r="G105" s="47" t="e">
        <f>N147</f>
        <v>#DIV/0!</v>
      </c>
      <c r="H105" s="46" t="e">
        <f t="shared" si="2"/>
        <v>#DIV/0!</v>
      </c>
      <c r="I105" s="46" t="e">
        <f t="shared" si="3"/>
        <v>#DIV/0!</v>
      </c>
      <c r="J105" s="29"/>
      <c r="K105" s="2"/>
      <c r="L105" s="2"/>
      <c r="M105" s="2"/>
      <c r="N105" s="2"/>
      <c r="O105" s="2"/>
      <c r="P105" s="2"/>
      <c r="Q105" s="5"/>
      <c r="R105" s="5"/>
      <c r="S105" s="5"/>
      <c r="T105" s="5"/>
      <c r="U105" s="5"/>
    </row>
    <row r="106" spans="2:21" ht="15.6">
      <c r="B106" s="25"/>
      <c r="C106" s="62" t="s">
        <v>33</v>
      </c>
      <c r="D106" s="64" t="s">
        <v>34</v>
      </c>
      <c r="E106" s="116"/>
      <c r="F106" s="118"/>
      <c r="G106" s="47" t="e">
        <f>N147</f>
        <v>#DIV/0!</v>
      </c>
      <c r="H106" s="46" t="e">
        <f t="shared" si="2"/>
        <v>#DIV/0!</v>
      </c>
      <c r="I106" s="46" t="e">
        <f t="shared" si="3"/>
        <v>#DIV/0!</v>
      </c>
      <c r="J106" s="29"/>
      <c r="K106" s="2"/>
      <c r="L106" s="2"/>
      <c r="M106" s="2"/>
      <c r="N106" s="2"/>
      <c r="O106" s="2"/>
      <c r="P106" s="2"/>
      <c r="Q106" s="5"/>
      <c r="R106" s="5"/>
      <c r="S106" s="5"/>
      <c r="T106" s="5"/>
      <c r="U106" s="5"/>
    </row>
    <row r="107" spans="2:21" ht="15.6">
      <c r="B107" s="25"/>
      <c r="C107" s="62" t="s">
        <v>33</v>
      </c>
      <c r="D107" s="64" t="s">
        <v>34</v>
      </c>
      <c r="E107" s="116"/>
      <c r="F107" s="118"/>
      <c r="G107" s="47" t="e">
        <f>N147</f>
        <v>#DIV/0!</v>
      </c>
      <c r="H107" s="46" t="e">
        <f t="shared" si="2"/>
        <v>#DIV/0!</v>
      </c>
      <c r="I107" s="46" t="e">
        <f t="shared" si="3"/>
        <v>#DIV/0!</v>
      </c>
      <c r="J107" s="29"/>
      <c r="K107" s="2"/>
      <c r="L107" s="2"/>
      <c r="M107" s="2"/>
      <c r="N107" s="2"/>
      <c r="O107" s="2"/>
      <c r="P107" s="2"/>
      <c r="Q107" s="5"/>
      <c r="R107" s="5"/>
      <c r="S107" s="5"/>
      <c r="T107" s="5"/>
      <c r="U107" s="5"/>
    </row>
    <row r="108" spans="2:21" ht="15.6">
      <c r="B108" s="25"/>
      <c r="C108" s="62" t="s">
        <v>33</v>
      </c>
      <c r="D108" s="64" t="s">
        <v>34</v>
      </c>
      <c r="E108" s="116"/>
      <c r="F108" s="118"/>
      <c r="G108" s="47" t="e">
        <f>N147</f>
        <v>#DIV/0!</v>
      </c>
      <c r="H108" s="46" t="e">
        <f t="shared" si="2"/>
        <v>#DIV/0!</v>
      </c>
      <c r="I108" s="46" t="e">
        <f t="shared" si="3"/>
        <v>#DIV/0!</v>
      </c>
      <c r="J108" s="29"/>
      <c r="K108" s="2"/>
      <c r="L108" s="2"/>
      <c r="M108" s="2"/>
      <c r="N108" s="2"/>
      <c r="O108" s="2"/>
      <c r="P108" s="2"/>
      <c r="Q108" s="5"/>
      <c r="R108" s="5"/>
      <c r="S108" s="5"/>
      <c r="T108" s="5"/>
      <c r="U108" s="5"/>
    </row>
    <row r="109" spans="2:21" ht="15.6">
      <c r="B109" s="25"/>
      <c r="C109" s="62" t="s">
        <v>33</v>
      </c>
      <c r="D109" s="64" t="s">
        <v>34</v>
      </c>
      <c r="E109" s="116"/>
      <c r="F109" s="118"/>
      <c r="G109" s="47" t="e">
        <f>N147</f>
        <v>#DIV/0!</v>
      </c>
      <c r="H109" s="46" t="e">
        <f t="shared" si="2"/>
        <v>#DIV/0!</v>
      </c>
      <c r="I109" s="46" t="e">
        <f t="shared" si="3"/>
        <v>#DIV/0!</v>
      </c>
      <c r="J109" s="29"/>
      <c r="K109" s="2"/>
      <c r="L109" s="2"/>
      <c r="M109" s="2"/>
      <c r="N109" s="2"/>
      <c r="O109" s="2"/>
      <c r="P109" s="2"/>
      <c r="Q109" s="5"/>
      <c r="R109" s="5"/>
      <c r="S109" s="5"/>
      <c r="T109" s="5"/>
      <c r="U109" s="5"/>
    </row>
    <row r="110" spans="2:21" ht="15.6">
      <c r="B110" s="25"/>
      <c r="C110" s="62" t="s">
        <v>33</v>
      </c>
      <c r="D110" s="64" t="s">
        <v>34</v>
      </c>
      <c r="E110" s="116"/>
      <c r="F110" s="118"/>
      <c r="G110" s="47" t="e">
        <f>N147</f>
        <v>#DIV/0!</v>
      </c>
      <c r="H110" s="46" t="e">
        <f t="shared" si="2"/>
        <v>#DIV/0!</v>
      </c>
      <c r="I110" s="46" t="e">
        <f t="shared" si="3"/>
        <v>#DIV/0!</v>
      </c>
      <c r="J110" s="29"/>
      <c r="K110" s="2"/>
      <c r="L110" s="2"/>
      <c r="M110" s="2"/>
      <c r="N110" s="2"/>
      <c r="O110" s="2"/>
      <c r="P110" s="2"/>
      <c r="Q110" s="5"/>
      <c r="R110" s="5"/>
      <c r="S110" s="5"/>
      <c r="T110" s="5"/>
      <c r="U110" s="5"/>
    </row>
    <row r="111" spans="2:21" ht="15.6">
      <c r="B111" s="25"/>
      <c r="C111" s="62" t="s">
        <v>33</v>
      </c>
      <c r="D111" s="64" t="s">
        <v>34</v>
      </c>
      <c r="E111" s="116"/>
      <c r="F111" s="118"/>
      <c r="G111" s="47" t="e">
        <f>N147</f>
        <v>#DIV/0!</v>
      </c>
      <c r="H111" s="46" t="e">
        <f t="shared" si="2"/>
        <v>#DIV/0!</v>
      </c>
      <c r="I111" s="46" t="e">
        <f t="shared" si="3"/>
        <v>#DIV/0!</v>
      </c>
      <c r="J111" s="29"/>
      <c r="K111" s="2"/>
      <c r="L111" s="2"/>
      <c r="M111" s="2"/>
      <c r="N111" s="2"/>
      <c r="O111" s="2"/>
      <c r="P111" s="2"/>
      <c r="Q111" s="5"/>
      <c r="R111" s="5"/>
      <c r="S111" s="5"/>
      <c r="T111" s="5"/>
      <c r="U111" s="5"/>
    </row>
    <row r="112" spans="2:21" ht="15.6">
      <c r="B112" s="25"/>
      <c r="C112" s="62" t="s">
        <v>33</v>
      </c>
      <c r="D112" s="64" t="s">
        <v>34</v>
      </c>
      <c r="E112" s="116"/>
      <c r="F112" s="118"/>
      <c r="G112" s="47" t="e">
        <f>N147</f>
        <v>#DIV/0!</v>
      </c>
      <c r="H112" s="46" t="e">
        <f t="shared" si="2"/>
        <v>#DIV/0!</v>
      </c>
      <c r="I112" s="46" t="e">
        <f t="shared" si="3"/>
        <v>#DIV/0!</v>
      </c>
      <c r="J112" s="29"/>
      <c r="K112" s="2"/>
      <c r="L112" s="2"/>
      <c r="M112" s="2"/>
      <c r="N112" s="2"/>
      <c r="O112" s="2"/>
      <c r="P112" s="2"/>
      <c r="Q112" s="5"/>
      <c r="R112" s="5"/>
      <c r="S112" s="5"/>
      <c r="T112" s="5"/>
      <c r="U112" s="5"/>
    </row>
    <row r="113" spans="2:21" ht="15.6">
      <c r="B113" s="25"/>
      <c r="C113" s="62" t="s">
        <v>33</v>
      </c>
      <c r="D113" s="64" t="s">
        <v>34</v>
      </c>
      <c r="E113" s="116"/>
      <c r="F113" s="118"/>
      <c r="G113" s="47" t="e">
        <f>N147</f>
        <v>#DIV/0!</v>
      </c>
      <c r="H113" s="46" t="e">
        <f t="shared" si="2"/>
        <v>#DIV/0!</v>
      </c>
      <c r="I113" s="46" t="e">
        <f t="shared" si="3"/>
        <v>#DIV/0!</v>
      </c>
      <c r="J113" s="29"/>
      <c r="K113" s="2"/>
      <c r="L113" s="2"/>
      <c r="M113" s="2"/>
      <c r="N113" s="2"/>
      <c r="O113" s="2"/>
      <c r="P113" s="2"/>
      <c r="Q113" s="5"/>
      <c r="R113" s="5"/>
      <c r="S113" s="5"/>
      <c r="T113" s="5"/>
      <c r="U113" s="5"/>
    </row>
    <row r="114" spans="2:21" ht="15.6">
      <c r="B114" s="25"/>
      <c r="C114" s="62" t="s">
        <v>33</v>
      </c>
      <c r="D114" s="64" t="s">
        <v>34</v>
      </c>
      <c r="E114" s="116"/>
      <c r="F114" s="118"/>
      <c r="G114" s="47" t="e">
        <f>N147</f>
        <v>#DIV/0!</v>
      </c>
      <c r="H114" s="46" t="e">
        <f t="shared" si="2"/>
        <v>#DIV/0!</v>
      </c>
      <c r="I114" s="46" t="e">
        <f t="shared" si="3"/>
        <v>#DIV/0!</v>
      </c>
      <c r="J114" s="29"/>
      <c r="K114" s="2"/>
      <c r="L114" s="2"/>
      <c r="M114" s="2"/>
      <c r="N114" s="2"/>
      <c r="O114" s="2"/>
      <c r="P114" s="2"/>
      <c r="Q114" s="5"/>
      <c r="R114" s="5"/>
      <c r="S114" s="5"/>
      <c r="T114" s="5"/>
      <c r="U114" s="5"/>
    </row>
    <row r="115" spans="2:21" ht="15.6">
      <c r="B115" s="25"/>
      <c r="C115" s="62" t="s">
        <v>33</v>
      </c>
      <c r="D115" s="64" t="s">
        <v>34</v>
      </c>
      <c r="E115" s="116"/>
      <c r="F115" s="118"/>
      <c r="G115" s="47" t="e">
        <f>N147</f>
        <v>#DIV/0!</v>
      </c>
      <c r="H115" s="46" t="e">
        <f t="shared" si="2"/>
        <v>#DIV/0!</v>
      </c>
      <c r="I115" s="46" t="e">
        <f t="shared" si="3"/>
        <v>#DIV/0!</v>
      </c>
      <c r="J115" s="29"/>
      <c r="K115" s="2"/>
      <c r="L115" s="2"/>
      <c r="M115" s="2"/>
      <c r="N115" s="2"/>
      <c r="O115" s="2"/>
      <c r="P115" s="2"/>
      <c r="Q115" s="5"/>
      <c r="R115" s="5"/>
      <c r="S115" s="5"/>
      <c r="T115" s="5"/>
      <c r="U115" s="5"/>
    </row>
    <row r="116" spans="2:21" ht="15.6">
      <c r="B116" s="25"/>
      <c r="C116" s="62" t="s">
        <v>33</v>
      </c>
      <c r="D116" s="64" t="s">
        <v>34</v>
      </c>
      <c r="E116" s="116"/>
      <c r="F116" s="118"/>
      <c r="G116" s="47" t="e">
        <f>N147</f>
        <v>#DIV/0!</v>
      </c>
      <c r="H116" s="46" t="e">
        <f t="shared" si="2"/>
        <v>#DIV/0!</v>
      </c>
      <c r="I116" s="46" t="e">
        <f t="shared" si="3"/>
        <v>#DIV/0!</v>
      </c>
      <c r="J116" s="29"/>
      <c r="K116" s="2"/>
      <c r="L116" s="2"/>
      <c r="M116" s="2"/>
      <c r="N116" s="2"/>
      <c r="O116" s="2"/>
      <c r="P116" s="2"/>
      <c r="Q116" s="5"/>
      <c r="R116" s="5"/>
      <c r="S116" s="5"/>
      <c r="T116" s="5"/>
      <c r="U116" s="5"/>
    </row>
    <row r="117" spans="2:21" ht="15.6">
      <c r="B117" s="25"/>
      <c r="C117" s="62" t="s">
        <v>33</v>
      </c>
      <c r="D117" s="64" t="s">
        <v>34</v>
      </c>
      <c r="E117" s="116"/>
      <c r="F117" s="118"/>
      <c r="G117" s="47" t="e">
        <f>N147</f>
        <v>#DIV/0!</v>
      </c>
      <c r="H117" s="46" t="e">
        <f t="shared" si="2"/>
        <v>#DIV/0!</v>
      </c>
      <c r="I117" s="46" t="e">
        <f t="shared" si="3"/>
        <v>#DIV/0!</v>
      </c>
      <c r="J117" s="29"/>
      <c r="K117" s="2"/>
      <c r="L117" s="2"/>
      <c r="M117" s="2"/>
      <c r="N117" s="2"/>
      <c r="O117" s="2"/>
      <c r="P117" s="2"/>
      <c r="Q117" s="5"/>
      <c r="R117" s="5"/>
      <c r="S117" s="5"/>
      <c r="T117" s="5"/>
      <c r="U117" s="5"/>
    </row>
    <row r="118" spans="2:21" ht="15.6">
      <c r="B118" s="25"/>
      <c r="C118" s="62" t="s">
        <v>33</v>
      </c>
      <c r="D118" s="64" t="s">
        <v>34</v>
      </c>
      <c r="E118" s="116"/>
      <c r="F118" s="118"/>
      <c r="G118" s="47" t="e">
        <f>N147</f>
        <v>#DIV/0!</v>
      </c>
      <c r="H118" s="46" t="e">
        <f t="shared" si="2"/>
        <v>#DIV/0!</v>
      </c>
      <c r="I118" s="46" t="e">
        <f t="shared" si="3"/>
        <v>#DIV/0!</v>
      </c>
      <c r="J118" s="29"/>
      <c r="K118" s="2"/>
      <c r="L118" s="2"/>
      <c r="M118" s="2"/>
      <c r="N118" s="2"/>
      <c r="O118" s="2"/>
      <c r="P118" s="2"/>
      <c r="Q118" s="5"/>
      <c r="R118" s="5"/>
      <c r="S118" s="5"/>
      <c r="T118" s="5"/>
      <c r="U118" s="5"/>
    </row>
    <row r="119" spans="2:21" ht="15.6">
      <c r="B119" s="25"/>
      <c r="C119" s="62" t="s">
        <v>33</v>
      </c>
      <c r="D119" s="64" t="s">
        <v>34</v>
      </c>
      <c r="E119" s="116"/>
      <c r="F119" s="118"/>
      <c r="G119" s="47" t="e">
        <f>N147</f>
        <v>#DIV/0!</v>
      </c>
      <c r="H119" s="46" t="e">
        <f t="shared" si="2"/>
        <v>#DIV/0!</v>
      </c>
      <c r="I119" s="46" t="e">
        <f t="shared" si="3"/>
        <v>#DIV/0!</v>
      </c>
      <c r="J119" s="29"/>
      <c r="K119" s="2"/>
      <c r="L119" s="2"/>
      <c r="M119" s="2"/>
      <c r="N119" s="2"/>
      <c r="O119" s="2"/>
      <c r="P119" s="2"/>
      <c r="Q119" s="5"/>
      <c r="R119" s="5"/>
      <c r="S119" s="5"/>
      <c r="T119" s="5"/>
      <c r="U119" s="5"/>
    </row>
    <row r="120" spans="2:21" ht="15.6">
      <c r="B120" s="25"/>
      <c r="C120" s="62" t="s">
        <v>33</v>
      </c>
      <c r="D120" s="64" t="s">
        <v>34</v>
      </c>
      <c r="E120" s="116"/>
      <c r="F120" s="118"/>
      <c r="G120" s="47" t="e">
        <f>N147</f>
        <v>#DIV/0!</v>
      </c>
      <c r="H120" s="46" t="e">
        <f t="shared" si="2"/>
        <v>#DIV/0!</v>
      </c>
      <c r="I120" s="46" t="e">
        <f t="shared" si="3"/>
        <v>#DIV/0!</v>
      </c>
      <c r="J120" s="29"/>
      <c r="K120" s="2"/>
      <c r="L120" s="2"/>
      <c r="M120" s="2"/>
      <c r="N120" s="2"/>
      <c r="O120" s="2"/>
      <c r="P120" s="2"/>
      <c r="Q120" s="5"/>
      <c r="R120" s="5"/>
      <c r="S120" s="5"/>
      <c r="T120" s="5"/>
      <c r="U120" s="5"/>
    </row>
    <row r="121" spans="2:21" ht="15.6">
      <c r="B121" s="25"/>
      <c r="C121" s="62" t="s">
        <v>33</v>
      </c>
      <c r="D121" s="64" t="s">
        <v>34</v>
      </c>
      <c r="E121" s="116"/>
      <c r="F121" s="118"/>
      <c r="G121" s="47" t="e">
        <f>N147</f>
        <v>#DIV/0!</v>
      </c>
      <c r="H121" s="46" t="e">
        <f t="shared" si="2"/>
        <v>#DIV/0!</v>
      </c>
      <c r="I121" s="46" t="e">
        <f t="shared" si="3"/>
        <v>#DIV/0!</v>
      </c>
      <c r="J121" s="29"/>
      <c r="K121" s="2"/>
      <c r="L121" s="2"/>
      <c r="M121" s="2"/>
      <c r="N121" s="2"/>
      <c r="O121" s="2"/>
      <c r="P121" s="2"/>
      <c r="Q121" s="5"/>
      <c r="R121" s="5"/>
      <c r="S121" s="5"/>
      <c r="T121" s="5"/>
      <c r="U121" s="5"/>
    </row>
    <row r="122" spans="2:21" ht="15.6">
      <c r="B122" s="25"/>
      <c r="C122" s="62" t="s">
        <v>33</v>
      </c>
      <c r="D122" s="64" t="s">
        <v>34</v>
      </c>
      <c r="E122" s="116"/>
      <c r="F122" s="118"/>
      <c r="G122" s="47" t="e">
        <f>N147</f>
        <v>#DIV/0!</v>
      </c>
      <c r="H122" s="46" t="e">
        <f t="shared" si="2"/>
        <v>#DIV/0!</v>
      </c>
      <c r="I122" s="46" t="e">
        <f t="shared" si="3"/>
        <v>#DIV/0!</v>
      </c>
      <c r="J122" s="29"/>
      <c r="K122" s="2"/>
      <c r="L122" s="2"/>
      <c r="M122" s="2"/>
      <c r="N122" s="2"/>
      <c r="O122" s="2"/>
      <c r="P122" s="2"/>
      <c r="Q122" s="5"/>
      <c r="R122" s="5"/>
      <c r="S122" s="5"/>
      <c r="T122" s="5"/>
      <c r="U122" s="5"/>
    </row>
    <row r="123" spans="2:21" ht="15.6">
      <c r="B123" s="25"/>
      <c r="C123" s="62" t="s">
        <v>33</v>
      </c>
      <c r="D123" s="64" t="s">
        <v>34</v>
      </c>
      <c r="E123" s="116"/>
      <c r="F123" s="118"/>
      <c r="G123" s="47" t="e">
        <f>N147</f>
        <v>#DIV/0!</v>
      </c>
      <c r="H123" s="46" t="e">
        <f t="shared" si="2"/>
        <v>#DIV/0!</v>
      </c>
      <c r="I123" s="46" t="e">
        <f t="shared" si="3"/>
        <v>#DIV/0!</v>
      </c>
      <c r="J123" s="29"/>
      <c r="K123" s="2"/>
      <c r="L123" s="2"/>
      <c r="M123" s="2"/>
      <c r="N123" s="2"/>
      <c r="O123" s="2"/>
      <c r="P123" s="2"/>
      <c r="Q123" s="5"/>
      <c r="R123" s="5"/>
      <c r="S123" s="5"/>
      <c r="T123" s="5"/>
      <c r="U123" s="5"/>
    </row>
    <row r="124" spans="2:21" ht="15.6">
      <c r="B124" s="25"/>
      <c r="C124" s="62" t="s">
        <v>33</v>
      </c>
      <c r="D124" s="64" t="s">
        <v>34</v>
      </c>
      <c r="E124" s="116"/>
      <c r="F124" s="118"/>
      <c r="G124" s="47" t="e">
        <f>N147</f>
        <v>#DIV/0!</v>
      </c>
      <c r="H124" s="46" t="e">
        <f t="shared" si="2"/>
        <v>#DIV/0!</v>
      </c>
      <c r="I124" s="46" t="e">
        <f t="shared" si="3"/>
        <v>#DIV/0!</v>
      </c>
      <c r="J124" s="29"/>
      <c r="K124" s="2"/>
      <c r="L124" s="2"/>
      <c r="M124" s="2"/>
      <c r="N124" s="2"/>
      <c r="O124" s="2"/>
      <c r="P124" s="2"/>
      <c r="Q124" s="5"/>
      <c r="R124" s="5"/>
      <c r="S124" s="5"/>
      <c r="T124" s="5"/>
      <c r="U124" s="5"/>
    </row>
    <row r="125" spans="2:21" ht="15.6">
      <c r="B125" s="25"/>
      <c r="C125" s="62" t="s">
        <v>33</v>
      </c>
      <c r="D125" s="64" t="s">
        <v>34</v>
      </c>
      <c r="E125" s="116"/>
      <c r="F125" s="118"/>
      <c r="G125" s="47" t="e">
        <f>N147</f>
        <v>#DIV/0!</v>
      </c>
      <c r="H125" s="46" t="e">
        <f t="shared" si="2"/>
        <v>#DIV/0!</v>
      </c>
      <c r="I125" s="46" t="e">
        <f t="shared" si="3"/>
        <v>#DIV/0!</v>
      </c>
      <c r="J125" s="29"/>
      <c r="K125" s="2"/>
      <c r="L125" s="2"/>
      <c r="M125" s="2"/>
      <c r="N125" s="2"/>
      <c r="O125" s="2"/>
      <c r="P125" s="2"/>
      <c r="Q125" s="5"/>
      <c r="R125" s="5"/>
      <c r="S125" s="5"/>
      <c r="T125" s="5"/>
      <c r="U125" s="5"/>
    </row>
    <row r="126" spans="2:21" ht="15.6">
      <c r="B126" s="25"/>
      <c r="C126" s="62" t="s">
        <v>33</v>
      </c>
      <c r="D126" s="64" t="s">
        <v>34</v>
      </c>
      <c r="E126" s="116"/>
      <c r="F126" s="118"/>
      <c r="G126" s="47" t="e">
        <f>N147</f>
        <v>#DIV/0!</v>
      </c>
      <c r="H126" s="46" t="e">
        <f t="shared" si="2"/>
        <v>#DIV/0!</v>
      </c>
      <c r="I126" s="46" t="e">
        <f t="shared" si="3"/>
        <v>#DIV/0!</v>
      </c>
      <c r="J126" s="29"/>
      <c r="K126" s="2"/>
      <c r="L126" s="2"/>
      <c r="M126" s="2"/>
      <c r="N126" s="2"/>
      <c r="O126" s="2"/>
      <c r="P126" s="2"/>
      <c r="Q126" s="5"/>
      <c r="R126" s="5"/>
      <c r="S126" s="5"/>
      <c r="T126" s="5"/>
      <c r="U126" s="5"/>
    </row>
    <row r="127" spans="2:21" ht="15.6">
      <c r="B127" s="25"/>
      <c r="C127" s="62" t="s">
        <v>33</v>
      </c>
      <c r="D127" s="64" t="s">
        <v>34</v>
      </c>
      <c r="E127" s="116"/>
      <c r="F127" s="118"/>
      <c r="G127" s="47" t="e">
        <f>N147</f>
        <v>#DIV/0!</v>
      </c>
      <c r="H127" s="46" t="e">
        <f t="shared" si="2"/>
        <v>#DIV/0!</v>
      </c>
      <c r="I127" s="46" t="e">
        <f t="shared" si="3"/>
        <v>#DIV/0!</v>
      </c>
      <c r="J127" s="29"/>
      <c r="K127" s="2"/>
      <c r="L127" s="2"/>
      <c r="M127" s="2"/>
      <c r="N127" s="2"/>
      <c r="O127" s="2"/>
      <c r="P127" s="2"/>
      <c r="Q127" s="5"/>
      <c r="R127" s="5"/>
      <c r="S127" s="5"/>
      <c r="T127" s="5"/>
      <c r="U127" s="5"/>
    </row>
    <row r="128" spans="2:21" ht="15.6">
      <c r="B128" s="25"/>
      <c r="C128" s="62" t="s">
        <v>33</v>
      </c>
      <c r="D128" s="64" t="s">
        <v>34</v>
      </c>
      <c r="E128" s="116"/>
      <c r="F128" s="118"/>
      <c r="G128" s="47" t="e">
        <f>N147</f>
        <v>#DIV/0!</v>
      </c>
      <c r="H128" s="46" t="e">
        <f t="shared" si="2"/>
        <v>#DIV/0!</v>
      </c>
      <c r="I128" s="46" t="e">
        <f t="shared" si="3"/>
        <v>#DIV/0!</v>
      </c>
      <c r="J128" s="29"/>
      <c r="K128" s="2"/>
      <c r="L128" s="2"/>
      <c r="M128" s="2"/>
      <c r="N128" s="2"/>
      <c r="O128" s="2"/>
      <c r="P128" s="2"/>
      <c r="Q128" s="5"/>
      <c r="R128" s="5"/>
      <c r="S128" s="5"/>
      <c r="T128" s="5"/>
      <c r="U128" s="5"/>
    </row>
    <row r="129" spans="2:27" ht="15.6">
      <c r="B129" s="25"/>
      <c r="C129" s="62" t="s">
        <v>33</v>
      </c>
      <c r="D129" s="64" t="s">
        <v>34</v>
      </c>
      <c r="E129" s="116"/>
      <c r="F129" s="118"/>
      <c r="G129" s="47" t="e">
        <f>N147</f>
        <v>#DIV/0!</v>
      </c>
      <c r="H129" s="46" t="e">
        <f t="shared" si="2"/>
        <v>#DIV/0!</v>
      </c>
      <c r="I129" s="46" t="e">
        <f t="shared" si="3"/>
        <v>#DIV/0!</v>
      </c>
      <c r="J129" s="29"/>
      <c r="K129" s="2"/>
      <c r="L129" s="2"/>
      <c r="M129" s="2"/>
      <c r="N129" s="2"/>
      <c r="O129" s="2"/>
      <c r="P129" s="2"/>
      <c r="Q129" s="5"/>
      <c r="R129" s="5"/>
      <c r="S129" s="5"/>
      <c r="T129" s="5"/>
      <c r="U129" s="5"/>
    </row>
    <row r="130" spans="2:27" ht="15.6">
      <c r="B130" s="25"/>
      <c r="C130" s="62" t="s">
        <v>33</v>
      </c>
      <c r="D130" s="64" t="s">
        <v>34</v>
      </c>
      <c r="E130" s="116"/>
      <c r="F130" s="118"/>
      <c r="G130" s="47" t="e">
        <f>N147</f>
        <v>#DIV/0!</v>
      </c>
      <c r="H130" s="46" t="e">
        <f t="shared" si="2"/>
        <v>#DIV/0!</v>
      </c>
      <c r="I130" s="46" t="e">
        <f t="shared" si="3"/>
        <v>#DIV/0!</v>
      </c>
      <c r="J130" s="29"/>
      <c r="K130" s="2"/>
      <c r="L130" s="2"/>
      <c r="M130" s="2"/>
      <c r="N130" s="2"/>
      <c r="O130" s="2"/>
      <c r="P130" s="2"/>
      <c r="Q130" s="5"/>
      <c r="R130" s="5"/>
      <c r="S130" s="5"/>
      <c r="T130" s="5"/>
      <c r="U130" s="5"/>
    </row>
    <row r="131" spans="2:27" ht="15.6">
      <c r="B131" s="25"/>
      <c r="C131" s="62" t="s">
        <v>33</v>
      </c>
      <c r="D131" s="64" t="s">
        <v>34</v>
      </c>
      <c r="E131" s="116"/>
      <c r="F131" s="118"/>
      <c r="G131" s="47" t="e">
        <f>N147</f>
        <v>#DIV/0!</v>
      </c>
      <c r="H131" s="46" t="e">
        <f t="shared" si="2"/>
        <v>#DIV/0!</v>
      </c>
      <c r="I131" s="46" t="e">
        <f t="shared" si="3"/>
        <v>#DIV/0!</v>
      </c>
      <c r="J131" s="29"/>
      <c r="K131" s="2"/>
      <c r="L131" s="2"/>
      <c r="M131" s="2"/>
      <c r="N131" s="2"/>
      <c r="O131" s="2"/>
      <c r="P131" s="2"/>
      <c r="Q131" s="5"/>
      <c r="R131" s="5"/>
      <c r="S131" s="5"/>
      <c r="T131" s="5"/>
      <c r="U131" s="5"/>
    </row>
    <row r="132" spans="2:27" ht="15.6">
      <c r="B132" s="25"/>
      <c r="C132" s="62" t="s">
        <v>33</v>
      </c>
      <c r="D132" s="64" t="s">
        <v>34</v>
      </c>
      <c r="E132" s="116"/>
      <c r="F132" s="118"/>
      <c r="G132" s="47" t="e">
        <f>N147</f>
        <v>#DIV/0!</v>
      </c>
      <c r="H132" s="46" t="e">
        <f t="shared" si="2"/>
        <v>#DIV/0!</v>
      </c>
      <c r="I132" s="46" t="e">
        <f t="shared" si="3"/>
        <v>#DIV/0!</v>
      </c>
      <c r="J132" s="29"/>
      <c r="K132" s="2"/>
      <c r="L132" s="2"/>
      <c r="M132" s="2"/>
      <c r="N132" s="2"/>
      <c r="O132" s="2"/>
      <c r="P132" s="2"/>
      <c r="Q132" s="5"/>
      <c r="R132" s="5"/>
      <c r="S132" s="5"/>
      <c r="T132" s="5"/>
      <c r="U132" s="5"/>
    </row>
    <row r="133" spans="2:27" ht="15.6">
      <c r="B133" s="25"/>
      <c r="C133" s="62" t="s">
        <v>33</v>
      </c>
      <c r="D133" s="64" t="s">
        <v>34</v>
      </c>
      <c r="E133" s="116"/>
      <c r="F133" s="118"/>
      <c r="G133" s="47" t="e">
        <f>N147</f>
        <v>#DIV/0!</v>
      </c>
      <c r="H133" s="46" t="e">
        <f t="shared" si="2"/>
        <v>#DIV/0!</v>
      </c>
      <c r="I133" s="46" t="e">
        <f t="shared" si="3"/>
        <v>#DIV/0!</v>
      </c>
      <c r="J133" s="29"/>
      <c r="K133" s="2"/>
      <c r="L133" s="2"/>
      <c r="M133" s="2"/>
      <c r="N133" s="2"/>
      <c r="O133" s="2"/>
      <c r="P133" s="2"/>
      <c r="Q133" s="5"/>
      <c r="R133" s="5"/>
      <c r="S133" s="5"/>
      <c r="T133" s="5"/>
      <c r="U133" s="5"/>
    </row>
    <row r="134" spans="2:27" ht="15.6">
      <c r="B134" s="25"/>
      <c r="C134" s="62" t="s">
        <v>33</v>
      </c>
      <c r="D134" s="64" t="s">
        <v>34</v>
      </c>
      <c r="E134" s="116"/>
      <c r="F134" s="118"/>
      <c r="G134" s="47" t="e">
        <f>N147</f>
        <v>#DIV/0!</v>
      </c>
      <c r="H134" s="46" t="e">
        <f t="shared" si="2"/>
        <v>#DIV/0!</v>
      </c>
      <c r="I134" s="46" t="e">
        <f t="shared" si="3"/>
        <v>#DIV/0!</v>
      </c>
      <c r="J134" s="29"/>
      <c r="K134" s="2"/>
      <c r="L134" s="2"/>
      <c r="M134" s="2"/>
      <c r="N134" s="2"/>
      <c r="O134" s="2"/>
      <c r="P134" s="2"/>
      <c r="Q134" s="5"/>
      <c r="R134" s="5"/>
      <c r="S134" s="5"/>
      <c r="T134" s="5"/>
      <c r="U134" s="5"/>
    </row>
    <row r="135" spans="2:27" ht="15.6">
      <c r="B135" s="25"/>
      <c r="C135" s="62" t="s">
        <v>33</v>
      </c>
      <c r="D135" s="64" t="s">
        <v>34</v>
      </c>
      <c r="E135" s="116"/>
      <c r="F135" s="118"/>
      <c r="G135" s="47" t="e">
        <f>N147</f>
        <v>#DIV/0!</v>
      </c>
      <c r="H135" s="46" t="e">
        <f t="shared" si="2"/>
        <v>#DIV/0!</v>
      </c>
      <c r="I135" s="46" t="e">
        <f t="shared" si="3"/>
        <v>#DIV/0!</v>
      </c>
      <c r="J135" s="29"/>
      <c r="K135" s="2"/>
      <c r="L135" s="2"/>
      <c r="M135" s="2"/>
      <c r="N135" s="2"/>
      <c r="O135" s="2"/>
      <c r="P135" s="2"/>
      <c r="Q135" s="5"/>
      <c r="R135" s="5"/>
      <c r="S135" s="5"/>
      <c r="T135" s="5"/>
      <c r="U135" s="5"/>
    </row>
    <row r="136" spans="2:27" ht="15.6">
      <c r="B136" s="25"/>
      <c r="C136" s="62" t="s">
        <v>33</v>
      </c>
      <c r="D136" s="64" t="s">
        <v>34</v>
      </c>
      <c r="E136" s="116"/>
      <c r="F136" s="118"/>
      <c r="G136" s="47" t="e">
        <f>N147</f>
        <v>#DIV/0!</v>
      </c>
      <c r="H136" s="46" t="e">
        <f t="shared" si="2"/>
        <v>#DIV/0!</v>
      </c>
      <c r="I136" s="46" t="e">
        <f t="shared" si="3"/>
        <v>#DIV/0!</v>
      </c>
      <c r="J136" s="29"/>
      <c r="K136" s="2"/>
      <c r="L136" s="2"/>
      <c r="M136" s="2"/>
      <c r="N136" s="2"/>
      <c r="O136" s="2"/>
      <c r="P136" s="2"/>
      <c r="Q136" s="5"/>
      <c r="R136" s="5"/>
      <c r="S136" s="5"/>
      <c r="T136" s="5"/>
      <c r="U136" s="5"/>
    </row>
    <row r="137" spans="2:27" ht="15.6">
      <c r="B137" s="25"/>
      <c r="C137" s="62" t="s">
        <v>33</v>
      </c>
      <c r="D137" s="64" t="s">
        <v>34</v>
      </c>
      <c r="E137" s="116"/>
      <c r="F137" s="118"/>
      <c r="G137" s="47" t="e">
        <f>N147</f>
        <v>#DIV/0!</v>
      </c>
      <c r="H137" s="46" t="e">
        <f t="shared" si="2"/>
        <v>#DIV/0!</v>
      </c>
      <c r="I137" s="46" t="e">
        <f t="shared" si="3"/>
        <v>#DIV/0!</v>
      </c>
      <c r="J137" s="29"/>
      <c r="K137" s="2"/>
      <c r="L137" s="2"/>
      <c r="M137" s="2"/>
      <c r="N137" s="2"/>
      <c r="O137" s="2"/>
      <c r="P137" s="2"/>
      <c r="Q137" s="5"/>
      <c r="R137" s="5"/>
      <c r="S137" s="5"/>
      <c r="T137" s="5"/>
      <c r="U137" s="5"/>
    </row>
    <row r="138" spans="2:27" ht="15.6">
      <c r="B138" s="25"/>
      <c r="C138" s="62" t="s">
        <v>33</v>
      </c>
      <c r="D138" s="64" t="s">
        <v>34</v>
      </c>
      <c r="E138" s="116"/>
      <c r="F138" s="118"/>
      <c r="G138" s="47" t="e">
        <f>N147</f>
        <v>#DIV/0!</v>
      </c>
      <c r="H138" s="46" t="e">
        <f t="shared" si="2"/>
        <v>#DIV/0!</v>
      </c>
      <c r="I138" s="46" t="e">
        <f t="shared" si="3"/>
        <v>#DIV/0!</v>
      </c>
      <c r="J138" s="29"/>
      <c r="K138" s="2"/>
      <c r="L138" s="2"/>
      <c r="M138" s="2"/>
      <c r="N138" s="2"/>
      <c r="O138" s="2"/>
      <c r="P138" s="2"/>
      <c r="Q138" s="5"/>
      <c r="R138" s="5"/>
      <c r="S138" s="5"/>
      <c r="T138" s="5"/>
      <c r="U138" s="5"/>
    </row>
    <row r="139" spans="2:27" ht="15.6">
      <c r="B139" s="25"/>
      <c r="C139" s="62" t="s">
        <v>33</v>
      </c>
      <c r="D139" s="64" t="s">
        <v>34</v>
      </c>
      <c r="E139" s="116"/>
      <c r="F139" s="118"/>
      <c r="G139" s="47" t="e">
        <f>N147</f>
        <v>#DIV/0!</v>
      </c>
      <c r="H139" s="46" t="e">
        <f t="shared" si="2"/>
        <v>#DIV/0!</v>
      </c>
      <c r="I139" s="46" t="e">
        <f t="shared" si="3"/>
        <v>#DIV/0!</v>
      </c>
      <c r="J139" s="29"/>
      <c r="K139" s="2"/>
      <c r="L139" s="2"/>
      <c r="M139" s="2"/>
      <c r="N139" s="2"/>
      <c r="O139" s="2"/>
      <c r="P139" s="2"/>
      <c r="Q139" s="5"/>
      <c r="R139" s="5"/>
      <c r="S139" s="5"/>
      <c r="T139" s="5"/>
      <c r="U139" s="5"/>
    </row>
    <row r="140" spans="2:27" ht="15.6">
      <c r="B140" s="25"/>
      <c r="C140" s="62" t="s">
        <v>33</v>
      </c>
      <c r="D140" s="64" t="s">
        <v>34</v>
      </c>
      <c r="E140" s="116"/>
      <c r="F140" s="118"/>
      <c r="G140" s="47" t="e">
        <f>N147</f>
        <v>#DIV/0!</v>
      </c>
      <c r="H140" s="46" t="e">
        <f t="shared" si="2"/>
        <v>#DIV/0!</v>
      </c>
      <c r="I140" s="46" t="e">
        <f t="shared" si="3"/>
        <v>#DIV/0!</v>
      </c>
      <c r="J140" s="29"/>
      <c r="K140" s="2"/>
      <c r="L140" s="2"/>
      <c r="M140" s="2"/>
      <c r="N140" s="2"/>
      <c r="O140" s="2"/>
      <c r="P140" s="2"/>
      <c r="Q140" s="5"/>
      <c r="R140" s="5"/>
      <c r="S140" s="5"/>
      <c r="T140" s="5"/>
      <c r="U140" s="5"/>
    </row>
    <row r="141" spans="2:27">
      <c r="B141" s="25"/>
      <c r="C141" s="25"/>
      <c r="D141" s="63"/>
      <c r="E141" s="26"/>
      <c r="F141" s="27"/>
      <c r="G141" s="28"/>
      <c r="H141" s="29"/>
      <c r="I141" s="27"/>
      <c r="J141" s="29"/>
      <c r="K141" s="2"/>
      <c r="L141" s="2"/>
      <c r="M141" s="2"/>
      <c r="N141" s="2"/>
      <c r="O141" s="2"/>
      <c r="P141" s="2"/>
      <c r="Q141" s="2"/>
      <c r="R141" s="5"/>
      <c r="S141" s="5"/>
      <c r="T141" s="5"/>
      <c r="U141" s="5"/>
      <c r="V141" s="5"/>
      <c r="W141" s="5"/>
      <c r="X141" s="5"/>
      <c r="Y141" s="5"/>
      <c r="Z141" s="5"/>
      <c r="AA141" s="5"/>
    </row>
    <row r="142" spans="2:27">
      <c r="E142" s="15"/>
      <c r="F142" s="16"/>
      <c r="G142" s="4"/>
      <c r="H142" s="2"/>
      <c r="I142" s="16"/>
      <c r="J142" s="2"/>
      <c r="K142" s="2"/>
      <c r="L142" s="2"/>
      <c r="M142" s="2"/>
      <c r="N142" s="2"/>
      <c r="O142" s="2"/>
      <c r="P142" s="2"/>
      <c r="Q142" s="2"/>
      <c r="R142" s="5"/>
      <c r="S142" s="5"/>
      <c r="T142" s="5"/>
      <c r="U142" s="5"/>
      <c r="V142" s="5"/>
      <c r="W142" s="5"/>
      <c r="X142" s="5"/>
      <c r="Y142" s="5"/>
      <c r="Z142" s="5"/>
      <c r="AA142" s="5"/>
    </row>
    <row r="143" spans="2:27" ht="15" thickBot="1">
      <c r="E143" s="15"/>
      <c r="F143" s="16"/>
      <c r="G143" s="87"/>
      <c r="H143" s="83"/>
      <c r="I143" s="90"/>
      <c r="J143" s="83"/>
      <c r="K143" s="2"/>
      <c r="L143" s="92"/>
      <c r="M143" s="92"/>
      <c r="N143" s="92"/>
      <c r="O143" s="92"/>
      <c r="P143" s="2"/>
      <c r="Q143" s="2"/>
      <c r="R143" s="5"/>
      <c r="S143" s="5"/>
      <c r="T143" s="5"/>
      <c r="U143" s="5"/>
      <c r="V143" s="5"/>
      <c r="W143" s="5"/>
      <c r="X143" s="5"/>
      <c r="Y143" s="5"/>
      <c r="Z143" s="5"/>
      <c r="AA143" s="5"/>
    </row>
    <row r="144" spans="2:27" ht="15" thickBot="1">
      <c r="G144" s="88"/>
      <c r="H144" s="71" t="s">
        <v>21</v>
      </c>
      <c r="I144" s="72"/>
      <c r="J144" s="84"/>
      <c r="L144" s="104"/>
      <c r="M144" s="105" t="s">
        <v>30</v>
      </c>
      <c r="N144" s="103"/>
      <c r="O144" s="92"/>
      <c r="P144" s="2"/>
      <c r="Q144" s="2"/>
      <c r="R144" s="5"/>
      <c r="S144" s="5"/>
      <c r="T144" s="5"/>
      <c r="U144" s="5"/>
      <c r="V144" s="5"/>
      <c r="W144" s="5"/>
      <c r="X144" s="5"/>
      <c r="Y144" s="5"/>
      <c r="Z144" s="5"/>
      <c r="AA144" s="5"/>
    </row>
    <row r="145" spans="4:27">
      <c r="G145" s="88"/>
      <c r="H145" s="77" t="s">
        <v>47</v>
      </c>
      <c r="I145" s="78">
        <f>SUM(F10:F140)</f>
        <v>0</v>
      </c>
      <c r="J145" s="85"/>
      <c r="L145" s="94"/>
      <c r="M145" s="107"/>
      <c r="N145" s="108"/>
      <c r="O145" s="95"/>
      <c r="P145" s="5"/>
      <c r="Q145" s="2"/>
      <c r="R145" s="9"/>
      <c r="S145" s="10"/>
      <c r="T145" s="5"/>
      <c r="U145" s="5"/>
      <c r="V145" s="5"/>
      <c r="W145" s="5"/>
      <c r="X145" s="5"/>
      <c r="Y145" s="5"/>
      <c r="Z145" s="5"/>
      <c r="AA145" s="5"/>
    </row>
    <row r="146" spans="4:27">
      <c r="G146" s="88"/>
      <c r="H146" s="101" t="s">
        <v>36</v>
      </c>
      <c r="I146" s="102">
        <f>E140</f>
        <v>0</v>
      </c>
      <c r="J146" s="85"/>
      <c r="L146" s="94"/>
      <c r="M146" s="107"/>
      <c r="N146" s="109"/>
      <c r="O146" s="95"/>
      <c r="P146" s="5"/>
      <c r="Q146" s="2"/>
      <c r="R146" s="9"/>
      <c r="S146" s="11"/>
      <c r="T146" s="5"/>
      <c r="U146" s="5"/>
      <c r="V146" s="5"/>
      <c r="W146" s="5"/>
      <c r="X146" s="5"/>
      <c r="Y146" s="5"/>
      <c r="Z146" s="5"/>
      <c r="AA146" s="5"/>
    </row>
    <row r="147" spans="4:27">
      <c r="G147" s="88"/>
      <c r="H147" s="99" t="s">
        <v>0</v>
      </c>
      <c r="I147" s="100" t="e">
        <f>I145/I146</f>
        <v>#DIV/0!</v>
      </c>
      <c r="J147" s="85"/>
      <c r="L147" s="94"/>
      <c r="M147" s="106" t="s">
        <v>19</v>
      </c>
      <c r="N147" s="45" t="e">
        <f>AVERAGE(F10:F140)</f>
        <v>#DIV/0!</v>
      </c>
      <c r="O147" s="95"/>
      <c r="P147" s="5"/>
      <c r="Q147" s="2"/>
      <c r="R147" s="9"/>
      <c r="S147" s="10"/>
      <c r="T147" s="5"/>
      <c r="U147" s="5"/>
      <c r="V147" s="5"/>
      <c r="W147" s="5"/>
      <c r="X147" s="5"/>
      <c r="Y147" s="5"/>
      <c r="Z147" s="5"/>
      <c r="AA147" s="5"/>
    </row>
    <row r="148" spans="4:27">
      <c r="G148" s="88"/>
      <c r="H148" s="80"/>
      <c r="I148" s="81"/>
      <c r="J148" s="85"/>
      <c r="L148" s="94"/>
      <c r="M148" s="41" t="s">
        <v>11</v>
      </c>
      <c r="N148" s="43" t="e">
        <f>MEDIAN(F10:F140)</f>
        <v>#NUM!</v>
      </c>
      <c r="O148" s="95"/>
      <c r="P148" s="5"/>
      <c r="Q148" s="2"/>
      <c r="R148" s="9"/>
      <c r="S148" s="10"/>
      <c r="T148" s="5"/>
      <c r="U148" s="5"/>
      <c r="V148" s="5"/>
      <c r="W148" s="5"/>
      <c r="X148" s="5"/>
      <c r="Y148" s="5"/>
      <c r="Z148" s="5"/>
      <c r="AA148" s="5"/>
    </row>
    <row r="149" spans="4:27">
      <c r="G149" s="88"/>
      <c r="H149" s="79"/>
      <c r="I149" s="82"/>
      <c r="J149" s="85"/>
      <c r="L149" s="94"/>
      <c r="M149" s="41" t="s">
        <v>12</v>
      </c>
      <c r="N149" s="43" t="e">
        <f>MODE(F10:F140)</f>
        <v>#N/A</v>
      </c>
      <c r="O149" s="95"/>
      <c r="P149" s="5"/>
      <c r="Q149" s="2"/>
      <c r="R149" s="9"/>
      <c r="S149" s="10"/>
      <c r="T149" s="5"/>
      <c r="U149" s="5"/>
      <c r="V149" s="5"/>
      <c r="W149" s="5"/>
      <c r="X149" s="5"/>
      <c r="Y149" s="5"/>
      <c r="Z149" s="5"/>
      <c r="AA149" s="5"/>
    </row>
    <row r="150" spans="4:27">
      <c r="G150" s="88"/>
      <c r="H150" s="74" t="s">
        <v>45</v>
      </c>
      <c r="I150" s="73" t="e">
        <f>SUM(I10:I140)</f>
        <v>#DIV/0!</v>
      </c>
      <c r="J150" s="85"/>
      <c r="L150" s="94"/>
      <c r="M150" s="96"/>
      <c r="N150" s="97"/>
      <c r="O150" s="95"/>
      <c r="P150" s="5"/>
      <c r="Q150" s="2"/>
      <c r="R150" s="9"/>
      <c r="S150" s="10"/>
      <c r="T150" s="5"/>
      <c r="U150" s="5"/>
      <c r="V150" s="5"/>
      <c r="W150" s="5"/>
      <c r="X150" s="5"/>
      <c r="Y150" s="5"/>
      <c r="Z150" s="5"/>
      <c r="AA150" s="5"/>
    </row>
    <row r="151" spans="4:27">
      <c r="G151" s="88"/>
      <c r="H151" s="74" t="s">
        <v>3</v>
      </c>
      <c r="I151" s="73">
        <f>E140-1</f>
        <v>-1</v>
      </c>
      <c r="J151" s="85"/>
      <c r="L151" s="94"/>
      <c r="M151" s="41" t="s">
        <v>13</v>
      </c>
      <c r="N151" s="43" t="e">
        <f>_xlfn.VAR.S(F10:F140)</f>
        <v>#DIV/0!</v>
      </c>
      <c r="O151" s="95"/>
      <c r="P151" s="5"/>
      <c r="R151" s="5"/>
      <c r="S151" s="5"/>
      <c r="T151" s="5"/>
      <c r="U151" s="5"/>
      <c r="V151" s="5"/>
      <c r="W151" s="5"/>
      <c r="X151" s="5"/>
      <c r="Y151" s="5"/>
      <c r="Z151" s="5"/>
      <c r="AA151" s="5"/>
    </row>
    <row r="152" spans="4:27" ht="15" thickBot="1">
      <c r="G152" s="88"/>
      <c r="H152" s="75" t="s">
        <v>14</v>
      </c>
      <c r="I152" s="76" t="e">
        <f>SQRT(I150/I151)</f>
        <v>#DIV/0!</v>
      </c>
      <c r="J152" s="85"/>
      <c r="L152" s="94"/>
      <c r="M152" s="42" t="s">
        <v>20</v>
      </c>
      <c r="N152" s="44" t="e">
        <f>STDEV(F10:F140)</f>
        <v>#DIV/0!</v>
      </c>
      <c r="O152" s="95"/>
      <c r="P152" s="5"/>
      <c r="R152" s="9"/>
      <c r="S152" s="5"/>
      <c r="T152" s="5"/>
      <c r="U152" s="5"/>
      <c r="V152" s="5"/>
      <c r="W152" s="5"/>
      <c r="X152" s="5"/>
      <c r="Y152" s="5"/>
      <c r="Z152" s="5"/>
      <c r="AA152" s="5"/>
    </row>
    <row r="153" spans="4:27">
      <c r="E153" s="17"/>
      <c r="F153" s="8"/>
      <c r="G153" s="86"/>
      <c r="H153" s="113" t="s">
        <v>49</v>
      </c>
      <c r="I153" s="89"/>
      <c r="J153" s="86"/>
      <c r="K153"/>
      <c r="L153" s="93"/>
      <c r="M153" s="114" t="s">
        <v>48</v>
      </c>
      <c r="N153" s="94"/>
      <c r="O153" s="95"/>
      <c r="P153" s="5"/>
      <c r="R153" s="9"/>
      <c r="S153" s="5"/>
      <c r="T153" s="5"/>
      <c r="U153" s="5"/>
      <c r="V153" s="5"/>
      <c r="W153" s="5"/>
      <c r="X153" s="5"/>
      <c r="Y153" s="5"/>
      <c r="Z153" s="5"/>
      <c r="AA153" s="5"/>
    </row>
    <row r="154" spans="4:27" ht="15" thickBot="1">
      <c r="E154" s="7"/>
      <c r="F154" s="8"/>
      <c r="G154"/>
      <c r="H154"/>
      <c r="I154" s="36"/>
      <c r="J154"/>
      <c r="K154"/>
      <c r="L154"/>
      <c r="M154"/>
      <c r="O154" s="5"/>
      <c r="P154" s="5"/>
      <c r="R154" s="5"/>
      <c r="S154" s="5"/>
      <c r="T154" s="5"/>
      <c r="U154" s="5"/>
      <c r="V154" s="5"/>
      <c r="W154" s="5"/>
      <c r="X154" s="5"/>
      <c r="Y154" s="5"/>
      <c r="Z154" s="5"/>
      <c r="AA154" s="5"/>
    </row>
    <row r="155" spans="4:27" ht="15" thickBot="1">
      <c r="E155" s="33"/>
      <c r="F155" s="18"/>
      <c r="G155" s="3"/>
      <c r="H155" s="3"/>
      <c r="I155" s="37"/>
      <c r="J155" s="3"/>
      <c r="K155" s="3"/>
      <c r="L155" s="3"/>
      <c r="M155" s="3"/>
      <c r="N155" s="61"/>
      <c r="O155" s="5"/>
      <c r="P155" s="5"/>
      <c r="R155" s="5"/>
      <c r="S155" s="5"/>
      <c r="T155" s="5"/>
      <c r="U155" s="5"/>
      <c r="V155" s="5"/>
      <c r="W155" s="5"/>
      <c r="X155" s="5"/>
      <c r="Y155" s="5"/>
      <c r="Z155" s="5"/>
      <c r="AA155" s="5"/>
    </row>
    <row r="156" spans="4:27" s="5" customFormat="1" ht="15" thickBot="1">
      <c r="D156" s="38"/>
      <c r="E156" s="34" t="s">
        <v>6</v>
      </c>
      <c r="F156" s="35" t="e">
        <f>I147+I152</f>
        <v>#DIV/0!</v>
      </c>
      <c r="G156" s="5" t="s">
        <v>16</v>
      </c>
      <c r="I156" s="39"/>
      <c r="J156" s="5" t="s">
        <v>15</v>
      </c>
      <c r="K156" s="40"/>
      <c r="L156" s="91"/>
      <c r="N156" s="19"/>
      <c r="Q156" s="6"/>
    </row>
    <row r="157" spans="4:27">
      <c r="E157" s="34" t="s">
        <v>7</v>
      </c>
      <c r="F157" s="35" t="e">
        <f>I147-I152</f>
        <v>#DIV/0!</v>
      </c>
      <c r="G157" s="5"/>
      <c r="H157" s="5"/>
      <c r="I157" s="38"/>
      <c r="J157" s="5"/>
      <c r="K157" s="5"/>
      <c r="L157" s="5"/>
      <c r="M157" s="5"/>
      <c r="N157" s="19"/>
      <c r="O157" s="5"/>
      <c r="P157" s="5"/>
      <c r="R157" s="5"/>
      <c r="S157" s="5"/>
      <c r="T157" s="5"/>
      <c r="U157" s="5"/>
      <c r="V157" s="5"/>
      <c r="W157" s="5"/>
      <c r="X157" s="5"/>
      <c r="Y157" s="5"/>
      <c r="Z157" s="5"/>
      <c r="AA157" s="5"/>
    </row>
    <row r="158" spans="4:27" ht="15" thickBot="1">
      <c r="E158" s="34"/>
      <c r="F158" s="35"/>
      <c r="G158" s="5"/>
      <c r="H158" s="5"/>
      <c r="I158" s="38"/>
      <c r="J158" s="5"/>
      <c r="K158" s="5"/>
      <c r="L158" s="5"/>
      <c r="M158" s="5"/>
      <c r="N158" s="19"/>
      <c r="O158" s="5"/>
      <c r="P158" s="5"/>
      <c r="R158" s="5"/>
      <c r="S158" s="5"/>
      <c r="T158" s="5"/>
      <c r="U158" s="5"/>
      <c r="V158" s="5"/>
      <c r="W158" s="5"/>
      <c r="X158" s="5"/>
      <c r="Y158" s="5"/>
      <c r="Z158" s="5"/>
      <c r="AA158" s="5"/>
    </row>
    <row r="159" spans="4:27" ht="15" thickBot="1">
      <c r="E159" s="34" t="s">
        <v>8</v>
      </c>
      <c r="F159" s="35" t="e">
        <f>I147+(2*I152)</f>
        <v>#DIV/0!</v>
      </c>
      <c r="G159" s="5" t="s">
        <v>17</v>
      </c>
      <c r="H159" s="5"/>
      <c r="I159" s="39"/>
      <c r="J159" s="5" t="s">
        <v>15</v>
      </c>
      <c r="K159" s="40"/>
      <c r="L159" s="91"/>
      <c r="M159" s="5"/>
      <c r="N159" s="19"/>
      <c r="O159" s="5"/>
      <c r="P159" s="5"/>
      <c r="R159" s="5"/>
      <c r="S159" s="5"/>
      <c r="T159" s="5"/>
      <c r="U159" s="5"/>
      <c r="V159" s="5"/>
      <c r="W159" s="5"/>
      <c r="X159" s="5"/>
      <c r="Y159" s="5"/>
      <c r="Z159" s="5"/>
      <c r="AA159" s="5"/>
    </row>
    <row r="160" spans="4:27">
      <c r="E160" s="34" t="s">
        <v>9</v>
      </c>
      <c r="F160" s="35" t="e">
        <f>I147-(2*I152)</f>
        <v>#DIV/0!</v>
      </c>
      <c r="G160" s="5"/>
      <c r="H160" s="5"/>
      <c r="I160" s="38"/>
      <c r="J160" s="5"/>
      <c r="K160" s="5"/>
      <c r="L160" s="5"/>
      <c r="M160" s="5"/>
      <c r="N160" s="19"/>
      <c r="O160" s="5"/>
      <c r="R160" s="5"/>
      <c r="S160" s="5"/>
      <c r="T160" s="5"/>
      <c r="U160" s="5"/>
      <c r="V160" s="5"/>
      <c r="W160" s="5"/>
      <c r="X160" s="5"/>
      <c r="Y160" s="5"/>
      <c r="Z160" s="5"/>
      <c r="AA160" s="5"/>
    </row>
    <row r="161" spans="5:27">
      <c r="E161" s="20"/>
      <c r="N161" s="19"/>
      <c r="R161" s="5"/>
      <c r="S161" s="5"/>
      <c r="T161" s="5"/>
      <c r="U161" s="5"/>
      <c r="V161" s="5"/>
      <c r="W161" s="5"/>
      <c r="X161" s="5"/>
      <c r="Y161" s="5"/>
      <c r="Z161" s="5"/>
      <c r="AA161" s="5"/>
    </row>
    <row r="162" spans="5:27">
      <c r="E162" s="20"/>
      <c r="N162" s="19"/>
      <c r="R162" s="5"/>
      <c r="S162" s="5"/>
      <c r="T162" s="5"/>
      <c r="U162" s="5"/>
      <c r="V162" s="5"/>
      <c r="W162" s="5"/>
      <c r="X162" s="5"/>
      <c r="Y162" s="5"/>
      <c r="Z162" s="5"/>
      <c r="AA162" s="5"/>
    </row>
    <row r="163" spans="5:27">
      <c r="E163" s="20"/>
      <c r="N163" s="19"/>
      <c r="R163" s="5"/>
      <c r="S163" s="5"/>
      <c r="T163" s="5"/>
      <c r="U163" s="5"/>
      <c r="V163" s="5"/>
      <c r="W163" s="5"/>
      <c r="X163" s="5"/>
      <c r="Y163" s="5"/>
      <c r="Z163" s="5"/>
      <c r="AA163" s="5"/>
    </row>
    <row r="164" spans="5:27">
      <c r="E164" s="20"/>
      <c r="F164" s="5"/>
      <c r="N164" s="19"/>
      <c r="R164" s="5"/>
      <c r="S164" s="5"/>
      <c r="T164" s="5"/>
      <c r="U164" s="5"/>
      <c r="V164" s="5"/>
      <c r="W164" s="5"/>
      <c r="X164" s="5"/>
      <c r="Y164" s="5"/>
      <c r="Z164" s="5"/>
      <c r="AA164" s="5"/>
    </row>
    <row r="165" spans="5:27">
      <c r="E165" s="20"/>
      <c r="N165" s="19"/>
    </row>
    <row r="166" spans="5:27">
      <c r="E166" s="20"/>
      <c r="N166" s="19"/>
    </row>
    <row r="167" spans="5:27">
      <c r="E167" s="20"/>
      <c r="N167" s="19"/>
    </row>
    <row r="168" spans="5:27">
      <c r="E168" s="20"/>
      <c r="N168" s="19"/>
    </row>
    <row r="169" spans="5:27">
      <c r="E169" s="20"/>
      <c r="N169" s="19"/>
    </row>
    <row r="170" spans="5:27">
      <c r="E170" s="20"/>
      <c r="N170" s="19"/>
    </row>
    <row r="171" spans="5:27">
      <c r="E171" s="20"/>
      <c r="N171" s="19"/>
    </row>
    <row r="172" spans="5:27">
      <c r="E172" s="20"/>
      <c r="N172" s="19"/>
    </row>
    <row r="173" spans="5:27">
      <c r="E173" s="20"/>
      <c r="N173" s="19"/>
    </row>
    <row r="174" spans="5:27">
      <c r="E174" s="20"/>
      <c r="N174" s="19"/>
    </row>
    <row r="175" spans="5:27">
      <c r="E175" s="20"/>
      <c r="N175" s="19"/>
    </row>
    <row r="176" spans="5:27">
      <c r="E176" s="20"/>
      <c r="N176" s="19"/>
    </row>
    <row r="177" spans="5:14">
      <c r="E177" s="20"/>
      <c r="N177" s="19"/>
    </row>
    <row r="178" spans="5:14">
      <c r="E178" s="20"/>
      <c r="N178" s="19"/>
    </row>
    <row r="179" spans="5:14">
      <c r="E179" s="20"/>
      <c r="N179" s="19"/>
    </row>
    <row r="180" spans="5:14">
      <c r="E180" s="20"/>
      <c r="N180" s="19"/>
    </row>
    <row r="181" spans="5:14">
      <c r="E181" s="20"/>
      <c r="N181" s="19"/>
    </row>
    <row r="182" spans="5:14">
      <c r="E182" s="20"/>
      <c r="N182" s="19"/>
    </row>
    <row r="183" spans="5:14">
      <c r="E183" s="20"/>
      <c r="N183" s="19"/>
    </row>
    <row r="184" spans="5:14">
      <c r="E184" s="20"/>
      <c r="N184" s="19"/>
    </row>
    <row r="185" spans="5:14" ht="15" thickBot="1">
      <c r="E185" s="21"/>
      <c r="F185" s="22"/>
      <c r="G185" s="23"/>
      <c r="H185" s="12"/>
      <c r="I185" s="22"/>
      <c r="J185" s="12"/>
      <c r="K185" s="12"/>
      <c r="L185" s="12"/>
      <c r="M185" s="12"/>
      <c r="N185" s="24"/>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85"/>
  <sheetViews>
    <sheetView zoomScale="70" zoomScaleNormal="70" workbookViewId="0">
      <selection activeCell="M30" sqref="M30"/>
    </sheetView>
  </sheetViews>
  <sheetFormatPr defaultRowHeight="14.4"/>
  <cols>
    <col min="1" max="1" width="7" customWidth="1"/>
    <col min="2" max="2" width="3.88671875" customWidth="1"/>
    <col min="3" max="3" width="14.88671875" bestFit="1" customWidth="1"/>
    <col min="4" max="4" width="15.77734375" style="36" bestFit="1" customWidth="1"/>
    <col min="5" max="5" width="34" style="14" bestFit="1" customWidth="1"/>
    <col min="6" max="6" width="17.109375" style="14" customWidth="1"/>
    <col min="7" max="7" width="9.109375" style="13"/>
    <col min="8" max="8" width="32.21875" style="6" bestFit="1" customWidth="1"/>
    <col min="9" max="9" width="14.44140625" style="14" customWidth="1"/>
    <col min="10" max="10" width="4.44140625" style="6" customWidth="1"/>
    <col min="11" max="11" width="13.88671875" style="6" customWidth="1"/>
    <col min="12" max="12" width="5.6640625" style="6" customWidth="1"/>
    <col min="13" max="13" width="34.6640625" style="6" bestFit="1" customWidth="1"/>
    <col min="14" max="14" width="7.109375" style="6" bestFit="1" customWidth="1"/>
    <col min="15" max="15" width="5.5546875" style="6" customWidth="1"/>
    <col min="16" max="16" width="10" style="6" bestFit="1" customWidth="1"/>
    <col min="17" max="17" width="9.109375" style="6"/>
    <col min="18" max="18" width="12.88671875" customWidth="1"/>
    <col min="19" max="19" width="17.5546875" bestFit="1" customWidth="1"/>
  </cols>
  <sheetData>
    <row r="1" spans="2:21" ht="15" thickBot="1">
      <c r="C1" s="111" t="s">
        <v>46</v>
      </c>
    </row>
    <row r="2" spans="2:21">
      <c r="C2" s="50" t="s">
        <v>10</v>
      </c>
      <c r="D2" s="51" t="s">
        <v>18</v>
      </c>
      <c r="E2" s="52"/>
      <c r="F2" s="53"/>
      <c r="R2" s="5"/>
      <c r="S2" s="5"/>
      <c r="T2" s="5"/>
      <c r="U2" s="5"/>
    </row>
    <row r="3" spans="2:21">
      <c r="C3" s="54" t="s">
        <v>22</v>
      </c>
      <c r="D3" s="60" t="s">
        <v>25</v>
      </c>
      <c r="E3" s="49"/>
      <c r="F3" s="55"/>
      <c r="R3" s="5"/>
      <c r="S3" s="5"/>
      <c r="T3" s="5"/>
      <c r="U3" s="5"/>
    </row>
    <row r="4" spans="2:21">
      <c r="C4" s="54" t="s">
        <v>28</v>
      </c>
      <c r="D4" s="60" t="s">
        <v>29</v>
      </c>
      <c r="E4" s="49"/>
      <c r="F4" s="55"/>
      <c r="R4" s="5"/>
      <c r="S4" s="5"/>
      <c r="T4" s="5"/>
      <c r="U4" s="5"/>
    </row>
    <row r="5" spans="2:21">
      <c r="C5" s="54" t="s">
        <v>23</v>
      </c>
      <c r="D5" s="48" t="s">
        <v>24</v>
      </c>
      <c r="E5" s="49"/>
      <c r="F5" s="55"/>
      <c r="R5" s="5"/>
      <c r="S5" s="5"/>
      <c r="T5" s="5"/>
      <c r="U5" s="5"/>
    </row>
    <row r="6" spans="2:21" ht="15" thickBot="1">
      <c r="C6" s="56" t="s">
        <v>26</v>
      </c>
      <c r="D6" s="57" t="s">
        <v>27</v>
      </c>
      <c r="E6" s="58"/>
      <c r="F6" s="59"/>
      <c r="R6" s="5"/>
      <c r="S6" s="5"/>
      <c r="T6" s="5"/>
      <c r="U6" s="5"/>
    </row>
    <row r="7" spans="2:21">
      <c r="R7" s="5"/>
      <c r="S7" s="5"/>
      <c r="T7" s="5"/>
      <c r="U7" s="5"/>
    </row>
    <row r="8" spans="2:21">
      <c r="B8" s="25"/>
      <c r="C8" s="25"/>
      <c r="D8" s="63"/>
      <c r="E8" s="31"/>
      <c r="F8" s="31"/>
      <c r="G8" s="32"/>
      <c r="H8" s="30"/>
      <c r="I8" s="31"/>
      <c r="J8" s="30"/>
      <c r="R8" s="5"/>
      <c r="S8" s="5"/>
      <c r="T8" s="5"/>
      <c r="U8" s="5"/>
    </row>
    <row r="9" spans="2:21" ht="28.8">
      <c r="B9" s="25"/>
      <c r="C9" s="65" t="s">
        <v>31</v>
      </c>
      <c r="D9" s="65" t="s">
        <v>32</v>
      </c>
      <c r="E9" s="66" t="s">
        <v>5</v>
      </c>
      <c r="F9" s="67" t="s">
        <v>4</v>
      </c>
      <c r="G9" s="68" t="s">
        <v>0</v>
      </c>
      <c r="H9" s="69" t="s">
        <v>1</v>
      </c>
      <c r="I9" s="70" t="s">
        <v>2</v>
      </c>
      <c r="J9" s="29"/>
      <c r="K9" s="2"/>
      <c r="L9" s="2"/>
      <c r="M9" s="2"/>
      <c r="N9" s="2"/>
      <c r="O9" s="1"/>
      <c r="P9" s="1"/>
      <c r="Q9" s="9"/>
      <c r="R9" s="9"/>
      <c r="S9" s="5"/>
      <c r="T9" s="5"/>
      <c r="U9" s="5"/>
    </row>
    <row r="10" spans="2:21" ht="15.6">
      <c r="B10" s="25"/>
      <c r="C10" s="62" t="s">
        <v>33</v>
      </c>
      <c r="D10" s="64" t="s">
        <v>34</v>
      </c>
      <c r="E10" s="115">
        <v>1</v>
      </c>
      <c r="F10" s="112">
        <v>88.9</v>
      </c>
      <c r="G10" s="47">
        <f>N147</f>
        <v>44.715633587786215</v>
      </c>
      <c r="H10" s="46">
        <f>F10-G10</f>
        <v>44.184366412213791</v>
      </c>
      <c r="I10" s="46">
        <f>H10^2</f>
        <v>1952.2582352487661</v>
      </c>
      <c r="J10" s="29"/>
      <c r="K10" s="2"/>
      <c r="L10" s="2"/>
      <c r="M10" s="2"/>
      <c r="N10" s="2"/>
      <c r="O10" s="2"/>
      <c r="P10" s="2"/>
      <c r="Q10" s="5"/>
      <c r="R10" s="5"/>
      <c r="S10" s="5"/>
      <c r="T10" s="5"/>
      <c r="U10" s="5"/>
    </row>
    <row r="11" spans="2:21" ht="15.6">
      <c r="B11" s="25"/>
      <c r="C11" s="62" t="s">
        <v>33</v>
      </c>
      <c r="D11" s="64" t="s">
        <v>34</v>
      </c>
      <c r="E11" s="115">
        <v>2</v>
      </c>
      <c r="F11" s="112">
        <v>71.12</v>
      </c>
      <c r="G11" s="47">
        <f>N147</f>
        <v>44.715633587786215</v>
      </c>
      <c r="H11" s="46">
        <f t="shared" ref="H11:H74" si="0">F11-G11</f>
        <v>26.40436641221379</v>
      </c>
      <c r="I11" s="46">
        <f t="shared" ref="I11:I102" si="1">H11^2</f>
        <v>697.19056563044376</v>
      </c>
      <c r="J11" s="29"/>
      <c r="K11" s="2"/>
      <c r="L11" s="2"/>
      <c r="M11" s="2"/>
      <c r="N11" s="2"/>
      <c r="O11" s="2"/>
      <c r="P11" s="2"/>
      <c r="Q11" s="5"/>
      <c r="R11" s="5"/>
      <c r="S11" s="5"/>
      <c r="T11" s="5"/>
      <c r="U11" s="5"/>
    </row>
    <row r="12" spans="2:21" ht="15.6">
      <c r="B12" s="25"/>
      <c r="C12" s="62" t="s">
        <v>33</v>
      </c>
      <c r="D12" s="64" t="s">
        <v>34</v>
      </c>
      <c r="E12" s="115">
        <v>3</v>
      </c>
      <c r="F12" s="112">
        <v>7.1119999999999992</v>
      </c>
      <c r="G12" s="47">
        <f>N147</f>
        <v>44.715633587786215</v>
      </c>
      <c r="H12" s="46">
        <f t="shared" si="0"/>
        <v>-37.603633587786213</v>
      </c>
      <c r="I12" s="46">
        <f t="shared" si="1"/>
        <v>1414.0332590044834</v>
      </c>
      <c r="J12" s="29"/>
      <c r="K12" s="2"/>
      <c r="L12" s="2"/>
      <c r="M12" s="2"/>
      <c r="N12" s="2"/>
      <c r="O12" s="2"/>
      <c r="P12" s="2"/>
      <c r="Q12" s="5"/>
      <c r="R12" s="5"/>
      <c r="S12" s="5"/>
      <c r="T12" s="5"/>
      <c r="U12" s="5"/>
    </row>
    <row r="13" spans="2:21" ht="15.6">
      <c r="B13" s="25"/>
      <c r="C13" s="62" t="s">
        <v>33</v>
      </c>
      <c r="D13" s="64" t="s">
        <v>34</v>
      </c>
      <c r="E13" s="115">
        <v>4</v>
      </c>
      <c r="F13" s="112">
        <v>9.9060000000000006</v>
      </c>
      <c r="G13" s="47">
        <f>N147</f>
        <v>44.715633587786215</v>
      </c>
      <c r="H13" s="46">
        <f t="shared" si="0"/>
        <v>-34.809633587786216</v>
      </c>
      <c r="I13" s="46">
        <f t="shared" si="1"/>
        <v>1211.7105905159342</v>
      </c>
      <c r="J13" s="29"/>
      <c r="K13" s="2"/>
      <c r="L13" s="2"/>
      <c r="M13" s="2"/>
      <c r="N13" s="2"/>
      <c r="O13" s="2"/>
      <c r="P13" s="2"/>
      <c r="Q13" s="5"/>
      <c r="R13" s="5"/>
      <c r="S13" s="5"/>
      <c r="T13" s="5"/>
      <c r="U13" s="5"/>
    </row>
    <row r="14" spans="2:21" ht="15.6">
      <c r="B14" s="25"/>
      <c r="C14" s="62" t="s">
        <v>33</v>
      </c>
      <c r="D14" s="64" t="s">
        <v>34</v>
      </c>
      <c r="E14" s="115">
        <v>5</v>
      </c>
      <c r="F14" s="112">
        <v>10.16</v>
      </c>
      <c r="G14" s="47">
        <f>N147</f>
        <v>44.715633587786215</v>
      </c>
      <c r="H14" s="46">
        <f t="shared" si="0"/>
        <v>-34.555633587786218</v>
      </c>
      <c r="I14" s="46">
        <f t="shared" si="1"/>
        <v>1194.091812653339</v>
      </c>
      <c r="J14" s="29"/>
      <c r="K14" s="2"/>
      <c r="L14" s="2"/>
      <c r="M14" s="2"/>
      <c r="N14" s="2"/>
      <c r="O14" s="2"/>
      <c r="P14" s="2"/>
      <c r="Q14" s="5"/>
      <c r="R14" s="5"/>
      <c r="S14" s="5"/>
      <c r="T14" s="5"/>
      <c r="U14" s="5"/>
    </row>
    <row r="15" spans="2:21" ht="15.6">
      <c r="B15" s="25"/>
      <c r="C15" s="62" t="s">
        <v>33</v>
      </c>
      <c r="D15" s="64" t="s">
        <v>34</v>
      </c>
      <c r="E15" s="115">
        <v>6</v>
      </c>
      <c r="F15" s="112">
        <v>12.192</v>
      </c>
      <c r="G15" s="47">
        <f>N147</f>
        <v>44.715633587786215</v>
      </c>
      <c r="H15" s="46">
        <f t="shared" si="0"/>
        <v>-32.523633587786215</v>
      </c>
      <c r="I15" s="46">
        <f t="shared" si="1"/>
        <v>1057.7867417525756</v>
      </c>
      <c r="J15" s="29"/>
      <c r="K15" s="2"/>
      <c r="L15" s="2"/>
      <c r="M15" s="2"/>
      <c r="N15" s="2"/>
      <c r="O15" s="2"/>
      <c r="P15" s="2"/>
      <c r="Q15" s="5"/>
      <c r="R15" s="5"/>
      <c r="S15" s="5"/>
      <c r="T15" s="5"/>
      <c r="U15" s="5"/>
    </row>
    <row r="16" spans="2:21" ht="15.6">
      <c r="B16" s="25"/>
      <c r="C16" s="62" t="s">
        <v>33</v>
      </c>
      <c r="D16" s="64" t="s">
        <v>34</v>
      </c>
      <c r="E16" s="115">
        <v>7</v>
      </c>
      <c r="F16" s="112">
        <v>12.7</v>
      </c>
      <c r="G16" s="47">
        <f>N147</f>
        <v>44.715633587786215</v>
      </c>
      <c r="H16" s="46">
        <f t="shared" si="0"/>
        <v>-32.015633587786212</v>
      </c>
      <c r="I16" s="46">
        <f t="shared" si="1"/>
        <v>1025.0007940273847</v>
      </c>
      <c r="J16" s="29"/>
      <c r="K16" s="2"/>
      <c r="L16" s="2"/>
      <c r="M16" s="2"/>
      <c r="N16" s="2"/>
      <c r="O16" s="2"/>
      <c r="P16" s="2"/>
      <c r="Q16" s="5"/>
      <c r="R16" s="5"/>
      <c r="S16" s="5"/>
      <c r="T16" s="5"/>
      <c r="U16" s="5"/>
    </row>
    <row r="17" spans="2:21" ht="15.6">
      <c r="B17" s="25"/>
      <c r="C17" s="62" t="s">
        <v>33</v>
      </c>
      <c r="D17" s="64" t="s">
        <v>34</v>
      </c>
      <c r="E17" s="115">
        <v>8</v>
      </c>
      <c r="F17" s="112">
        <v>12.7</v>
      </c>
      <c r="G17" s="47">
        <f>N147</f>
        <v>44.715633587786215</v>
      </c>
      <c r="H17" s="46">
        <f t="shared" si="0"/>
        <v>-32.015633587786212</v>
      </c>
      <c r="I17" s="46">
        <f t="shared" si="1"/>
        <v>1025.0007940273847</v>
      </c>
      <c r="J17" s="29"/>
      <c r="K17" s="2"/>
      <c r="L17" s="2"/>
      <c r="M17" s="2"/>
      <c r="N17" s="2"/>
      <c r="O17" s="2"/>
      <c r="P17" s="2"/>
      <c r="Q17" s="5"/>
      <c r="R17" s="5"/>
      <c r="S17" s="5"/>
      <c r="T17" s="5"/>
      <c r="U17" s="5"/>
    </row>
    <row r="18" spans="2:21" ht="15.6">
      <c r="B18" s="25"/>
      <c r="C18" s="62" t="s">
        <v>33</v>
      </c>
      <c r="D18" s="64" t="s">
        <v>34</v>
      </c>
      <c r="E18" s="115">
        <v>9</v>
      </c>
      <c r="F18" s="112">
        <v>13.208</v>
      </c>
      <c r="G18" s="47">
        <f>N147</f>
        <v>44.715633587786215</v>
      </c>
      <c r="H18" s="46">
        <f t="shared" si="0"/>
        <v>-31.507633587786216</v>
      </c>
      <c r="I18" s="46">
        <f t="shared" si="1"/>
        <v>992.73097430219411</v>
      </c>
      <c r="J18" s="29"/>
      <c r="K18" s="2"/>
      <c r="L18" s="2"/>
      <c r="M18" s="2"/>
      <c r="N18" s="2"/>
      <c r="O18" s="2"/>
      <c r="P18" s="2"/>
      <c r="Q18" s="5"/>
      <c r="R18" s="5"/>
      <c r="S18" s="5"/>
      <c r="T18" s="5"/>
      <c r="U18" s="5"/>
    </row>
    <row r="19" spans="2:21" ht="15.6">
      <c r="B19" s="25"/>
      <c r="C19" s="62" t="s">
        <v>33</v>
      </c>
      <c r="D19" s="64" t="s">
        <v>34</v>
      </c>
      <c r="E19" s="115">
        <v>10</v>
      </c>
      <c r="F19" s="112">
        <v>16.001999999999999</v>
      </c>
      <c r="G19" s="47">
        <f>N147</f>
        <v>44.715633587786215</v>
      </c>
      <c r="H19" s="46">
        <f t="shared" si="0"/>
        <v>-28.713633587786216</v>
      </c>
      <c r="I19" s="46">
        <f t="shared" si="1"/>
        <v>824.47275381364477</v>
      </c>
      <c r="J19" s="29"/>
      <c r="K19" s="2"/>
      <c r="L19" s="2"/>
      <c r="M19" s="2"/>
      <c r="N19" s="2"/>
      <c r="O19" s="2"/>
      <c r="P19" s="2"/>
      <c r="Q19" s="5"/>
      <c r="R19" s="5"/>
      <c r="S19" s="5"/>
      <c r="T19" s="5"/>
      <c r="U19" s="5"/>
    </row>
    <row r="20" spans="2:21" ht="15.6">
      <c r="B20" s="25"/>
      <c r="C20" s="62" t="s">
        <v>33</v>
      </c>
      <c r="D20" s="64" t="s">
        <v>34</v>
      </c>
      <c r="E20" s="115">
        <v>11</v>
      </c>
      <c r="F20" s="112">
        <v>17.78</v>
      </c>
      <c r="G20" s="47">
        <f>N147</f>
        <v>44.715633587786215</v>
      </c>
      <c r="H20" s="46">
        <f t="shared" si="0"/>
        <v>-26.935633587786214</v>
      </c>
      <c r="I20" s="46">
        <f t="shared" si="1"/>
        <v>725.52835677547682</v>
      </c>
      <c r="J20" s="29"/>
      <c r="K20" s="2"/>
      <c r="L20" s="2"/>
      <c r="M20" s="2"/>
      <c r="N20" s="2"/>
      <c r="O20" s="2"/>
      <c r="P20" s="2"/>
      <c r="Q20" s="5"/>
      <c r="R20" s="5"/>
      <c r="S20" s="5"/>
      <c r="T20" s="5"/>
      <c r="U20" s="5"/>
    </row>
    <row r="21" spans="2:21" ht="15.6">
      <c r="B21" s="25"/>
      <c r="C21" s="62" t="s">
        <v>33</v>
      </c>
      <c r="D21" s="64" t="s">
        <v>34</v>
      </c>
      <c r="E21" s="115">
        <v>12</v>
      </c>
      <c r="F21" s="112">
        <v>17.78</v>
      </c>
      <c r="G21" s="47">
        <f>N147</f>
        <v>44.715633587786215</v>
      </c>
      <c r="H21" s="46">
        <f t="shared" si="0"/>
        <v>-26.935633587786214</v>
      </c>
      <c r="I21" s="46">
        <f t="shared" si="1"/>
        <v>725.52835677547682</v>
      </c>
      <c r="J21" s="29"/>
      <c r="K21" s="2"/>
      <c r="L21" s="2"/>
      <c r="M21" s="2"/>
      <c r="N21" s="2"/>
      <c r="O21" s="2"/>
      <c r="P21" s="2"/>
      <c r="Q21" s="5"/>
      <c r="R21" s="5"/>
      <c r="S21" s="5"/>
      <c r="T21" s="5"/>
      <c r="U21" s="5"/>
    </row>
    <row r="22" spans="2:21" ht="15.6">
      <c r="B22" s="25"/>
      <c r="C22" s="62" t="s">
        <v>33</v>
      </c>
      <c r="D22" s="64" t="s">
        <v>34</v>
      </c>
      <c r="E22" s="115">
        <v>13</v>
      </c>
      <c r="F22" s="112">
        <v>17.78</v>
      </c>
      <c r="G22" s="47">
        <f>N147</f>
        <v>44.715633587786215</v>
      </c>
      <c r="H22" s="46">
        <f t="shared" si="0"/>
        <v>-26.935633587786214</v>
      </c>
      <c r="I22" s="46">
        <f t="shared" si="1"/>
        <v>725.52835677547682</v>
      </c>
      <c r="J22" s="29"/>
      <c r="K22" s="2"/>
      <c r="L22" s="2"/>
      <c r="M22" s="2"/>
      <c r="N22" s="2"/>
      <c r="O22" s="2"/>
      <c r="P22" s="2"/>
      <c r="Q22" s="5"/>
      <c r="R22" s="5"/>
      <c r="S22" s="5"/>
      <c r="T22" s="5"/>
      <c r="U22" s="5"/>
    </row>
    <row r="23" spans="2:21" ht="15.6">
      <c r="B23" s="25"/>
      <c r="C23" s="62" t="s">
        <v>33</v>
      </c>
      <c r="D23" s="64" t="s">
        <v>34</v>
      </c>
      <c r="E23" s="115">
        <v>14</v>
      </c>
      <c r="F23" s="112">
        <v>17.78</v>
      </c>
      <c r="G23" s="47">
        <f>N147</f>
        <v>44.715633587786215</v>
      </c>
      <c r="H23" s="46">
        <f t="shared" si="0"/>
        <v>-26.935633587786214</v>
      </c>
      <c r="I23" s="46">
        <f t="shared" si="1"/>
        <v>725.52835677547682</v>
      </c>
      <c r="J23" s="29"/>
      <c r="K23" s="2"/>
      <c r="L23" s="2"/>
      <c r="M23" s="2"/>
      <c r="N23" s="2"/>
      <c r="O23" s="2"/>
      <c r="P23" s="2"/>
      <c r="Q23" s="5"/>
      <c r="R23" s="5"/>
      <c r="S23" s="5"/>
      <c r="T23" s="5"/>
      <c r="U23" s="5"/>
    </row>
    <row r="24" spans="2:21" ht="15.6">
      <c r="B24" s="25"/>
      <c r="C24" s="62" t="s">
        <v>33</v>
      </c>
      <c r="D24" s="64" t="s">
        <v>34</v>
      </c>
      <c r="E24" s="115">
        <v>15</v>
      </c>
      <c r="F24" s="112">
        <v>20.32</v>
      </c>
      <c r="G24" s="47">
        <f>N147</f>
        <v>44.715633587786215</v>
      </c>
      <c r="H24" s="46">
        <f t="shared" si="0"/>
        <v>-24.395633587786214</v>
      </c>
      <c r="I24" s="46">
        <f t="shared" si="1"/>
        <v>595.14693814952284</v>
      </c>
      <c r="J24" s="29"/>
      <c r="K24" s="2"/>
      <c r="L24" s="2"/>
      <c r="M24" s="2"/>
      <c r="N24" s="2"/>
      <c r="O24" s="2"/>
      <c r="P24" s="2"/>
      <c r="Q24" s="5"/>
      <c r="R24" s="5"/>
      <c r="S24" s="5"/>
      <c r="T24" s="5"/>
      <c r="U24" s="5"/>
    </row>
    <row r="25" spans="2:21" ht="15.6">
      <c r="B25" s="25"/>
      <c r="C25" s="62" t="s">
        <v>33</v>
      </c>
      <c r="D25" s="64" t="s">
        <v>34</v>
      </c>
      <c r="E25" s="115">
        <v>16</v>
      </c>
      <c r="F25" s="112">
        <v>20.32</v>
      </c>
      <c r="G25" s="47">
        <f>N147</f>
        <v>44.715633587786215</v>
      </c>
      <c r="H25" s="46">
        <f t="shared" si="0"/>
        <v>-24.395633587786214</v>
      </c>
      <c r="I25" s="46">
        <f t="shared" si="1"/>
        <v>595.14693814952284</v>
      </c>
      <c r="J25" s="29"/>
      <c r="K25" s="2"/>
      <c r="L25" s="2"/>
      <c r="M25" s="2"/>
      <c r="N25" s="2"/>
      <c r="O25" s="2"/>
      <c r="P25" s="2"/>
      <c r="Q25" s="5"/>
      <c r="R25" s="5"/>
      <c r="S25" s="5"/>
      <c r="T25" s="5"/>
      <c r="U25" s="5"/>
    </row>
    <row r="26" spans="2:21" ht="15.6">
      <c r="B26" s="25"/>
      <c r="C26" s="62" t="s">
        <v>33</v>
      </c>
      <c r="D26" s="64" t="s">
        <v>34</v>
      </c>
      <c r="E26" s="115">
        <v>17</v>
      </c>
      <c r="F26" s="112">
        <v>20.32</v>
      </c>
      <c r="G26" s="47">
        <f>N147</f>
        <v>44.715633587786215</v>
      </c>
      <c r="H26" s="46">
        <f t="shared" si="0"/>
        <v>-24.395633587786214</v>
      </c>
      <c r="I26" s="46">
        <f t="shared" si="1"/>
        <v>595.14693814952284</v>
      </c>
      <c r="J26" s="29"/>
      <c r="K26" s="2"/>
      <c r="L26" s="2"/>
      <c r="M26" s="2"/>
      <c r="N26" s="2"/>
      <c r="O26" s="2"/>
      <c r="P26" s="2"/>
      <c r="Q26" s="5"/>
      <c r="R26" s="5"/>
      <c r="S26" s="5"/>
      <c r="T26" s="5"/>
      <c r="U26" s="5"/>
    </row>
    <row r="27" spans="2:21" ht="15.6">
      <c r="B27" s="25"/>
      <c r="C27" s="62" t="s">
        <v>33</v>
      </c>
      <c r="D27" s="64" t="s">
        <v>34</v>
      </c>
      <c r="E27" s="115">
        <v>18</v>
      </c>
      <c r="F27" s="112">
        <v>21.59</v>
      </c>
      <c r="G27" s="47">
        <f>N147</f>
        <v>44.715633587786215</v>
      </c>
      <c r="H27" s="46">
        <f t="shared" si="0"/>
        <v>-23.125633587786215</v>
      </c>
      <c r="I27" s="46">
        <f t="shared" si="1"/>
        <v>534.79492883654598</v>
      </c>
      <c r="J27" s="29"/>
      <c r="K27" s="2"/>
      <c r="L27" s="2"/>
      <c r="M27" s="2"/>
      <c r="N27" s="2"/>
      <c r="O27" s="2"/>
      <c r="P27" s="2"/>
      <c r="Q27" s="5"/>
      <c r="R27" s="5"/>
      <c r="S27" s="5"/>
      <c r="T27" s="5"/>
      <c r="U27" s="5"/>
    </row>
    <row r="28" spans="2:21" ht="15.6">
      <c r="B28" s="25"/>
      <c r="C28" s="62" t="s">
        <v>33</v>
      </c>
      <c r="D28" s="64" t="s">
        <v>34</v>
      </c>
      <c r="E28" s="115">
        <v>19</v>
      </c>
      <c r="F28" s="112">
        <v>25.4</v>
      </c>
      <c r="G28" s="47">
        <f>N147</f>
        <v>44.715633587786215</v>
      </c>
      <c r="H28" s="46">
        <f t="shared" si="0"/>
        <v>-19.315633587786216</v>
      </c>
      <c r="I28" s="46">
        <f t="shared" si="1"/>
        <v>373.09370089761501</v>
      </c>
      <c r="J28" s="29"/>
      <c r="K28" s="2"/>
      <c r="L28" s="2"/>
      <c r="M28" s="2"/>
      <c r="N28" s="2"/>
      <c r="O28" s="2"/>
      <c r="P28" s="2"/>
      <c r="Q28" s="5"/>
      <c r="R28" s="5"/>
      <c r="S28" s="5"/>
      <c r="T28" s="5"/>
      <c r="U28" s="5"/>
    </row>
    <row r="29" spans="2:21" ht="15.6">
      <c r="B29" s="25"/>
      <c r="C29" s="62" t="s">
        <v>33</v>
      </c>
      <c r="D29" s="64" t="s">
        <v>34</v>
      </c>
      <c r="E29" s="115">
        <v>20</v>
      </c>
      <c r="F29" s="112">
        <v>25.4</v>
      </c>
      <c r="G29" s="47">
        <f>N147</f>
        <v>44.715633587786215</v>
      </c>
      <c r="H29" s="46">
        <f t="shared" si="0"/>
        <v>-19.315633587786216</v>
      </c>
      <c r="I29" s="46">
        <f t="shared" si="1"/>
        <v>373.09370089761501</v>
      </c>
      <c r="J29" s="29"/>
      <c r="K29" s="2"/>
      <c r="L29" s="2"/>
      <c r="M29" s="2"/>
      <c r="N29" s="2"/>
      <c r="O29" s="2"/>
      <c r="P29" s="2"/>
      <c r="Q29" s="5"/>
      <c r="R29" s="5"/>
      <c r="S29" s="5"/>
      <c r="T29" s="5"/>
      <c r="U29" s="5"/>
    </row>
    <row r="30" spans="2:21" ht="15.6">
      <c r="B30" s="25"/>
      <c r="C30" s="62" t="s">
        <v>33</v>
      </c>
      <c r="D30" s="64" t="s">
        <v>34</v>
      </c>
      <c r="E30" s="115">
        <v>21</v>
      </c>
      <c r="F30" s="112">
        <v>25.4</v>
      </c>
      <c r="G30" s="47">
        <f>N147</f>
        <v>44.715633587786215</v>
      </c>
      <c r="H30" s="46">
        <f t="shared" si="0"/>
        <v>-19.315633587786216</v>
      </c>
      <c r="I30" s="46">
        <f t="shared" si="1"/>
        <v>373.09370089761501</v>
      </c>
      <c r="J30" s="29"/>
      <c r="K30" s="2"/>
      <c r="L30" s="2"/>
      <c r="M30" s="2"/>
      <c r="N30" s="2"/>
      <c r="O30" s="2"/>
      <c r="P30" s="2"/>
      <c r="Q30" s="5"/>
      <c r="R30" s="5"/>
      <c r="S30" s="5"/>
      <c r="T30" s="5"/>
      <c r="U30" s="5"/>
    </row>
    <row r="31" spans="2:21" ht="15.6">
      <c r="B31" s="25"/>
      <c r="C31" s="62" t="s">
        <v>33</v>
      </c>
      <c r="D31" s="64" t="s">
        <v>34</v>
      </c>
      <c r="E31" s="115">
        <v>22</v>
      </c>
      <c r="F31" s="112">
        <v>25.4</v>
      </c>
      <c r="G31" s="47">
        <f>N147</f>
        <v>44.715633587786215</v>
      </c>
      <c r="H31" s="46">
        <f t="shared" si="0"/>
        <v>-19.315633587786216</v>
      </c>
      <c r="I31" s="46">
        <f t="shared" si="1"/>
        <v>373.09370089761501</v>
      </c>
      <c r="J31" s="29"/>
      <c r="K31" s="2"/>
      <c r="L31" s="2"/>
      <c r="M31" s="2"/>
      <c r="N31" s="2"/>
      <c r="O31" s="2"/>
      <c r="P31" s="2"/>
      <c r="Q31" s="5"/>
      <c r="R31" s="5"/>
      <c r="S31" s="5"/>
      <c r="T31" s="5"/>
      <c r="U31" s="5"/>
    </row>
    <row r="32" spans="2:21" ht="15.6">
      <c r="B32" s="25"/>
      <c r="C32" s="62" t="s">
        <v>33</v>
      </c>
      <c r="D32" s="64" t="s">
        <v>34</v>
      </c>
      <c r="E32" s="115">
        <v>23</v>
      </c>
      <c r="F32" s="112">
        <v>25.4</v>
      </c>
      <c r="G32" s="47">
        <f>N147</f>
        <v>44.715633587786215</v>
      </c>
      <c r="H32" s="46">
        <f t="shared" si="0"/>
        <v>-19.315633587786216</v>
      </c>
      <c r="I32" s="46">
        <f t="shared" si="1"/>
        <v>373.09370089761501</v>
      </c>
      <c r="J32" s="29"/>
      <c r="K32" s="2"/>
      <c r="L32" s="2"/>
      <c r="M32" s="2"/>
      <c r="N32" s="2"/>
      <c r="O32" s="2"/>
      <c r="P32" s="2"/>
      <c r="Q32" s="5"/>
      <c r="R32" s="5"/>
      <c r="S32" s="5"/>
      <c r="T32" s="5"/>
      <c r="U32" s="5"/>
    </row>
    <row r="33" spans="1:21" ht="15.6">
      <c r="B33" s="25"/>
      <c r="C33" s="62" t="s">
        <v>33</v>
      </c>
      <c r="D33" s="64" t="s">
        <v>34</v>
      </c>
      <c r="E33" s="115">
        <v>24</v>
      </c>
      <c r="F33" s="112">
        <v>25.4</v>
      </c>
      <c r="G33" s="47">
        <f>N147</f>
        <v>44.715633587786215</v>
      </c>
      <c r="H33" s="46">
        <f t="shared" si="0"/>
        <v>-19.315633587786216</v>
      </c>
      <c r="I33" s="46">
        <f t="shared" si="1"/>
        <v>373.09370089761501</v>
      </c>
      <c r="J33" s="29"/>
      <c r="K33" s="2"/>
      <c r="L33" s="2"/>
      <c r="M33" s="2"/>
      <c r="N33" s="2"/>
      <c r="O33" s="2"/>
      <c r="P33" s="2"/>
      <c r="Q33" s="5"/>
      <c r="R33" s="5"/>
      <c r="S33" s="5"/>
      <c r="T33" s="5"/>
      <c r="U33" s="5"/>
    </row>
    <row r="34" spans="1:21" ht="15.6">
      <c r="B34" s="25"/>
      <c r="C34" s="62" t="s">
        <v>33</v>
      </c>
      <c r="D34" s="64" t="s">
        <v>34</v>
      </c>
      <c r="E34" s="115">
        <v>25</v>
      </c>
      <c r="F34" s="112">
        <v>25.4</v>
      </c>
      <c r="G34" s="47">
        <f>N147</f>
        <v>44.715633587786215</v>
      </c>
      <c r="H34" s="46">
        <f t="shared" si="0"/>
        <v>-19.315633587786216</v>
      </c>
      <c r="I34" s="46">
        <f t="shared" si="1"/>
        <v>373.09370089761501</v>
      </c>
      <c r="J34" s="29"/>
      <c r="K34" s="2"/>
      <c r="L34" s="2"/>
      <c r="M34" s="2"/>
      <c r="N34" s="2"/>
      <c r="O34" s="2"/>
      <c r="P34" s="2"/>
      <c r="Q34" s="5"/>
      <c r="R34" s="5"/>
      <c r="S34" s="5"/>
      <c r="T34" s="5"/>
      <c r="U34" s="5"/>
    </row>
    <row r="35" spans="1:21" ht="15.6">
      <c r="A35" s="98" t="s">
        <v>35</v>
      </c>
      <c r="B35" s="25"/>
      <c r="C35" s="62" t="s">
        <v>33</v>
      </c>
      <c r="D35" s="64" t="s">
        <v>34</v>
      </c>
      <c r="E35" s="115">
        <v>26</v>
      </c>
      <c r="F35" s="112">
        <v>25.907999999999998</v>
      </c>
      <c r="G35" s="47">
        <f>N147</f>
        <v>44.715633587786215</v>
      </c>
      <c r="H35" s="46">
        <f t="shared" si="0"/>
        <v>-18.807633587786217</v>
      </c>
      <c r="I35" s="46">
        <f t="shared" si="1"/>
        <v>353.72708117242428</v>
      </c>
      <c r="J35" s="29"/>
      <c r="K35" s="2"/>
      <c r="L35" s="2"/>
      <c r="M35" s="2"/>
      <c r="N35" s="2"/>
      <c r="O35" s="2"/>
      <c r="P35" s="2"/>
      <c r="Q35" s="5"/>
      <c r="R35" s="5"/>
      <c r="S35" s="5"/>
      <c r="T35" s="5"/>
      <c r="U35" s="5"/>
    </row>
    <row r="36" spans="1:21" ht="15.6">
      <c r="A36" s="98" t="s">
        <v>35</v>
      </c>
      <c r="B36" s="25"/>
      <c r="C36" s="62" t="s">
        <v>33</v>
      </c>
      <c r="D36" s="64" t="s">
        <v>34</v>
      </c>
      <c r="E36" s="115">
        <v>27</v>
      </c>
      <c r="F36" s="112">
        <v>26.67</v>
      </c>
      <c r="G36" s="47">
        <f>N147</f>
        <v>44.715633587786215</v>
      </c>
      <c r="H36" s="46">
        <f t="shared" si="0"/>
        <v>-18.045633587786213</v>
      </c>
      <c r="I36" s="46">
        <f t="shared" si="1"/>
        <v>325.64489158463789</v>
      </c>
      <c r="J36" s="29"/>
      <c r="K36" s="2"/>
      <c r="L36" s="2"/>
      <c r="M36" s="2"/>
      <c r="N36" s="2"/>
      <c r="O36" s="2"/>
      <c r="P36" s="2"/>
      <c r="Q36" s="5"/>
      <c r="R36" s="5"/>
      <c r="S36" s="5"/>
      <c r="T36" s="5"/>
      <c r="U36" s="5"/>
    </row>
    <row r="37" spans="1:21" ht="15.6">
      <c r="B37" s="25"/>
      <c r="C37" s="62" t="s">
        <v>33</v>
      </c>
      <c r="D37" s="64" t="s">
        <v>34</v>
      </c>
      <c r="E37" s="115">
        <v>28</v>
      </c>
      <c r="F37" s="112">
        <v>26.67</v>
      </c>
      <c r="G37" s="47">
        <f>N147</f>
        <v>44.715633587786215</v>
      </c>
      <c r="H37" s="46">
        <f t="shared" si="0"/>
        <v>-18.045633587786213</v>
      </c>
      <c r="I37" s="46">
        <f t="shared" si="1"/>
        <v>325.64489158463789</v>
      </c>
      <c r="J37" s="29"/>
      <c r="K37" s="2"/>
      <c r="L37" s="2"/>
      <c r="M37" s="2"/>
      <c r="N37" s="2"/>
      <c r="O37" s="2"/>
      <c r="P37" s="2"/>
      <c r="Q37" s="5"/>
      <c r="R37" s="5"/>
      <c r="S37" s="5"/>
      <c r="T37" s="5"/>
      <c r="U37" s="5"/>
    </row>
    <row r="38" spans="1:21" ht="15.6">
      <c r="B38" s="25"/>
      <c r="C38" s="62" t="s">
        <v>33</v>
      </c>
      <c r="D38" s="64" t="s">
        <v>34</v>
      </c>
      <c r="E38" s="115">
        <v>29</v>
      </c>
      <c r="F38" s="112">
        <v>27.94</v>
      </c>
      <c r="G38" s="47">
        <f>N147</f>
        <v>44.715633587786215</v>
      </c>
      <c r="H38" s="46">
        <f t="shared" si="0"/>
        <v>-16.775633587786213</v>
      </c>
      <c r="I38" s="46">
        <f t="shared" si="1"/>
        <v>281.42188227166093</v>
      </c>
      <c r="J38" s="29"/>
      <c r="K38" s="2"/>
      <c r="L38" s="2"/>
      <c r="M38" s="2"/>
      <c r="N38" s="2"/>
      <c r="O38" s="2"/>
      <c r="P38" s="2"/>
      <c r="Q38" s="5"/>
      <c r="R38" s="5"/>
      <c r="S38" s="5"/>
      <c r="T38" s="5"/>
      <c r="U38" s="5"/>
    </row>
    <row r="39" spans="1:21" ht="15.6">
      <c r="B39" s="25"/>
      <c r="C39" s="62" t="s">
        <v>33</v>
      </c>
      <c r="D39" s="64" t="s">
        <v>34</v>
      </c>
      <c r="E39" s="115">
        <v>30</v>
      </c>
      <c r="F39" s="112">
        <v>27.94</v>
      </c>
      <c r="G39" s="47">
        <f>N147</f>
        <v>44.715633587786215</v>
      </c>
      <c r="H39" s="46">
        <f t="shared" si="0"/>
        <v>-16.775633587786213</v>
      </c>
      <c r="I39" s="46">
        <f t="shared" si="1"/>
        <v>281.42188227166093</v>
      </c>
      <c r="J39" s="29"/>
      <c r="K39" s="2"/>
      <c r="L39" s="2"/>
      <c r="M39" s="2"/>
      <c r="N39" s="2"/>
      <c r="O39" s="2"/>
      <c r="P39" s="2"/>
      <c r="Q39" s="5"/>
      <c r="R39" s="5"/>
      <c r="S39" s="5"/>
      <c r="T39" s="5"/>
      <c r="U39" s="5"/>
    </row>
    <row r="40" spans="1:21" ht="15.6">
      <c r="B40" s="25"/>
      <c r="C40" s="62" t="s">
        <v>33</v>
      </c>
      <c r="D40" s="64" t="s">
        <v>34</v>
      </c>
      <c r="E40" s="115">
        <v>31</v>
      </c>
      <c r="F40" s="112">
        <v>27.94</v>
      </c>
      <c r="G40" s="47">
        <f>N147</f>
        <v>44.715633587786215</v>
      </c>
      <c r="H40" s="46">
        <f t="shared" si="0"/>
        <v>-16.775633587786213</v>
      </c>
      <c r="I40" s="46">
        <f t="shared" si="1"/>
        <v>281.42188227166093</v>
      </c>
      <c r="J40" s="29"/>
      <c r="K40" s="2"/>
      <c r="L40" s="2"/>
      <c r="M40" s="2"/>
      <c r="N40" s="2"/>
      <c r="O40" s="2"/>
      <c r="P40" s="2"/>
      <c r="Q40" s="5"/>
      <c r="R40" s="5"/>
      <c r="S40" s="5"/>
      <c r="T40" s="5"/>
      <c r="U40" s="5"/>
    </row>
    <row r="41" spans="1:21" ht="15.6">
      <c r="B41" s="25"/>
      <c r="C41" s="62" t="s">
        <v>33</v>
      </c>
      <c r="D41" s="64" t="s">
        <v>34</v>
      </c>
      <c r="E41" s="115">
        <v>32</v>
      </c>
      <c r="F41" s="112">
        <v>27.94</v>
      </c>
      <c r="G41" s="47">
        <f>N147</f>
        <v>44.715633587786215</v>
      </c>
      <c r="H41" s="46">
        <f t="shared" si="0"/>
        <v>-16.775633587786213</v>
      </c>
      <c r="I41" s="46">
        <f t="shared" si="1"/>
        <v>281.42188227166093</v>
      </c>
      <c r="J41" s="29"/>
      <c r="K41" s="2"/>
      <c r="L41" s="2"/>
      <c r="M41" s="2"/>
      <c r="N41" s="2"/>
      <c r="O41" s="2"/>
      <c r="P41" s="2"/>
      <c r="Q41" s="5"/>
      <c r="R41" s="5"/>
      <c r="S41" s="5"/>
      <c r="T41" s="5"/>
      <c r="U41" s="5"/>
    </row>
    <row r="42" spans="1:21" ht="15.6">
      <c r="B42" s="25"/>
      <c r="C42" s="62" t="s">
        <v>33</v>
      </c>
      <c r="D42" s="64" t="s">
        <v>34</v>
      </c>
      <c r="E42" s="115">
        <v>33</v>
      </c>
      <c r="F42" s="112">
        <v>27.94</v>
      </c>
      <c r="G42" s="47">
        <f>N147</f>
        <v>44.715633587786215</v>
      </c>
      <c r="H42" s="46">
        <f t="shared" si="0"/>
        <v>-16.775633587786213</v>
      </c>
      <c r="I42" s="46">
        <f t="shared" si="1"/>
        <v>281.42188227166093</v>
      </c>
      <c r="J42" s="29"/>
      <c r="K42" s="2"/>
      <c r="L42" s="2"/>
      <c r="M42" s="2"/>
      <c r="N42" s="2"/>
      <c r="O42" s="2"/>
      <c r="P42" s="2"/>
      <c r="Q42" s="5"/>
      <c r="R42" s="5"/>
      <c r="S42" s="5"/>
      <c r="T42" s="5"/>
      <c r="U42" s="5"/>
    </row>
    <row r="43" spans="1:21" ht="15.6">
      <c r="B43" s="25"/>
      <c r="C43" s="62" t="s">
        <v>33</v>
      </c>
      <c r="D43" s="64" t="s">
        <v>34</v>
      </c>
      <c r="E43" s="115">
        <v>34</v>
      </c>
      <c r="F43" s="112">
        <v>29.972000000000001</v>
      </c>
      <c r="G43" s="47">
        <f>N147</f>
        <v>44.715633587786215</v>
      </c>
      <c r="H43" s="46">
        <f t="shared" si="0"/>
        <v>-14.743633587786213</v>
      </c>
      <c r="I43" s="46">
        <f t="shared" si="1"/>
        <v>217.37473137089776</v>
      </c>
      <c r="J43" s="29"/>
      <c r="K43" s="2"/>
      <c r="L43" s="2"/>
      <c r="M43" s="2"/>
      <c r="N43" s="2"/>
      <c r="O43" s="2"/>
      <c r="P43" s="2"/>
      <c r="Q43" s="5"/>
      <c r="R43" s="5"/>
      <c r="S43" s="5"/>
      <c r="T43" s="5"/>
      <c r="U43" s="5"/>
    </row>
    <row r="44" spans="1:21" ht="15.6">
      <c r="B44" s="25"/>
      <c r="C44" s="62" t="s">
        <v>33</v>
      </c>
      <c r="D44" s="64" t="s">
        <v>34</v>
      </c>
      <c r="E44" s="115">
        <v>35</v>
      </c>
      <c r="F44" s="112">
        <v>30.48</v>
      </c>
      <c r="G44" s="47">
        <f>N147</f>
        <v>44.715633587786215</v>
      </c>
      <c r="H44" s="46">
        <f t="shared" si="0"/>
        <v>-14.235633587786214</v>
      </c>
      <c r="I44" s="46">
        <f t="shared" si="1"/>
        <v>202.653263645707</v>
      </c>
      <c r="J44" s="29"/>
      <c r="K44" s="2"/>
      <c r="L44" s="2"/>
      <c r="M44" s="2"/>
      <c r="N44" s="2"/>
      <c r="O44" s="2"/>
      <c r="P44" s="2"/>
      <c r="Q44" s="5"/>
      <c r="R44" s="5"/>
      <c r="S44" s="5"/>
      <c r="T44" s="5"/>
      <c r="U44" s="5"/>
    </row>
    <row r="45" spans="1:21" ht="15.6">
      <c r="B45" s="25"/>
      <c r="C45" s="62" t="s">
        <v>33</v>
      </c>
      <c r="D45" s="64" t="s">
        <v>34</v>
      </c>
      <c r="E45" s="115">
        <v>36</v>
      </c>
      <c r="F45" s="112">
        <v>30.48</v>
      </c>
      <c r="G45" s="47">
        <f>N147</f>
        <v>44.715633587786215</v>
      </c>
      <c r="H45" s="46">
        <f t="shared" si="0"/>
        <v>-14.235633587786214</v>
      </c>
      <c r="I45" s="46">
        <f t="shared" si="1"/>
        <v>202.653263645707</v>
      </c>
      <c r="J45" s="29"/>
      <c r="K45" s="2"/>
      <c r="L45" s="2"/>
      <c r="M45" s="2"/>
      <c r="N45" s="2"/>
      <c r="O45" s="2"/>
      <c r="P45" s="2"/>
      <c r="Q45" s="5"/>
      <c r="R45" s="5"/>
      <c r="S45" s="5"/>
      <c r="T45" s="5"/>
      <c r="U45" s="5"/>
    </row>
    <row r="46" spans="1:21" ht="15.6">
      <c r="B46" s="25"/>
      <c r="C46" s="62" t="s">
        <v>33</v>
      </c>
      <c r="D46" s="64" t="s">
        <v>34</v>
      </c>
      <c r="E46" s="115">
        <v>37</v>
      </c>
      <c r="F46" s="112">
        <v>30.48</v>
      </c>
      <c r="G46" s="47">
        <f>N147</f>
        <v>44.715633587786215</v>
      </c>
      <c r="H46" s="46">
        <f t="shared" si="0"/>
        <v>-14.235633587786214</v>
      </c>
      <c r="I46" s="46">
        <f t="shared" si="1"/>
        <v>202.653263645707</v>
      </c>
      <c r="J46" s="29"/>
      <c r="K46" s="2"/>
      <c r="L46" s="2"/>
      <c r="M46" s="2"/>
      <c r="N46" s="2"/>
      <c r="O46" s="2"/>
      <c r="P46" s="2"/>
      <c r="Q46" s="5"/>
      <c r="R46" s="5"/>
      <c r="S46" s="5"/>
      <c r="T46" s="5"/>
      <c r="U46" s="5"/>
    </row>
    <row r="47" spans="1:21" ht="15.6">
      <c r="B47" s="25"/>
      <c r="C47" s="62" t="s">
        <v>33</v>
      </c>
      <c r="D47" s="64" t="s">
        <v>34</v>
      </c>
      <c r="E47" s="115">
        <v>38</v>
      </c>
      <c r="F47" s="112">
        <v>30.48</v>
      </c>
      <c r="G47" s="47">
        <f>N147</f>
        <v>44.715633587786215</v>
      </c>
      <c r="H47" s="46">
        <f t="shared" si="0"/>
        <v>-14.235633587786214</v>
      </c>
      <c r="I47" s="46">
        <f t="shared" si="1"/>
        <v>202.653263645707</v>
      </c>
      <c r="J47" s="29"/>
      <c r="K47" s="2"/>
      <c r="L47" s="2"/>
      <c r="M47" s="2"/>
      <c r="N47" s="2"/>
      <c r="O47" s="2"/>
      <c r="P47" s="2"/>
      <c r="Q47" s="5"/>
      <c r="R47" s="5"/>
      <c r="S47" s="5"/>
      <c r="T47" s="5"/>
      <c r="U47" s="5"/>
    </row>
    <row r="48" spans="1:21" ht="15.6">
      <c r="B48" s="25"/>
      <c r="C48" s="62" t="s">
        <v>33</v>
      </c>
      <c r="D48" s="64" t="s">
        <v>34</v>
      </c>
      <c r="E48" s="115">
        <v>39</v>
      </c>
      <c r="F48" s="112">
        <v>30.48</v>
      </c>
      <c r="G48" s="47">
        <f>N147</f>
        <v>44.715633587786215</v>
      </c>
      <c r="H48" s="46">
        <f t="shared" si="0"/>
        <v>-14.235633587786214</v>
      </c>
      <c r="I48" s="46">
        <f t="shared" si="1"/>
        <v>202.653263645707</v>
      </c>
      <c r="J48" s="29"/>
      <c r="K48" s="2"/>
      <c r="L48" s="2"/>
      <c r="M48" s="2"/>
      <c r="N48" s="2"/>
      <c r="O48" s="2"/>
      <c r="P48" s="2"/>
      <c r="Q48" s="5"/>
      <c r="R48" s="5"/>
      <c r="S48" s="5"/>
      <c r="T48" s="5"/>
      <c r="U48" s="5"/>
    </row>
    <row r="49" spans="2:21" ht="15.6">
      <c r="B49" s="25"/>
      <c r="C49" s="62" t="s">
        <v>33</v>
      </c>
      <c r="D49" s="64" t="s">
        <v>34</v>
      </c>
      <c r="E49" s="115">
        <v>40</v>
      </c>
      <c r="F49" s="112">
        <v>30.48</v>
      </c>
      <c r="G49" s="47">
        <f>N147</f>
        <v>44.715633587786215</v>
      </c>
      <c r="H49" s="46">
        <f t="shared" si="0"/>
        <v>-14.235633587786214</v>
      </c>
      <c r="I49" s="46">
        <f t="shared" si="1"/>
        <v>202.653263645707</v>
      </c>
      <c r="J49" s="29"/>
      <c r="K49" s="2"/>
      <c r="L49" s="2"/>
      <c r="M49" s="2"/>
      <c r="N49" s="2"/>
      <c r="O49" s="2"/>
      <c r="P49" s="2"/>
      <c r="Q49" s="5"/>
      <c r="R49" s="5"/>
      <c r="S49" s="5"/>
      <c r="T49" s="5"/>
      <c r="U49" s="5"/>
    </row>
    <row r="50" spans="2:21" ht="15.6">
      <c r="B50" s="25"/>
      <c r="C50" s="62" t="s">
        <v>33</v>
      </c>
      <c r="D50" s="64" t="s">
        <v>34</v>
      </c>
      <c r="E50" s="115">
        <v>41</v>
      </c>
      <c r="F50" s="112">
        <v>30.48</v>
      </c>
      <c r="G50" s="47">
        <f>N147</f>
        <v>44.715633587786215</v>
      </c>
      <c r="H50" s="46">
        <f t="shared" si="0"/>
        <v>-14.235633587786214</v>
      </c>
      <c r="I50" s="46">
        <f t="shared" si="1"/>
        <v>202.653263645707</v>
      </c>
      <c r="J50" s="29"/>
      <c r="K50" s="2"/>
      <c r="L50" s="2"/>
      <c r="M50" s="2"/>
      <c r="N50" s="2"/>
      <c r="O50" s="2"/>
      <c r="P50" s="2"/>
      <c r="Q50" s="5"/>
      <c r="R50" s="5"/>
      <c r="S50" s="5"/>
      <c r="T50" s="5"/>
      <c r="U50" s="5"/>
    </row>
    <row r="51" spans="2:21" ht="15.6">
      <c r="B51" s="25"/>
      <c r="C51" s="62" t="s">
        <v>33</v>
      </c>
      <c r="D51" s="64" t="s">
        <v>34</v>
      </c>
      <c r="E51" s="115">
        <v>42</v>
      </c>
      <c r="F51" s="112">
        <v>30.48</v>
      </c>
      <c r="G51" s="47">
        <f>N147</f>
        <v>44.715633587786215</v>
      </c>
      <c r="H51" s="46">
        <f t="shared" si="0"/>
        <v>-14.235633587786214</v>
      </c>
      <c r="I51" s="46">
        <f t="shared" si="1"/>
        <v>202.653263645707</v>
      </c>
      <c r="J51" s="29"/>
      <c r="K51" s="2"/>
      <c r="L51" s="2"/>
      <c r="M51" s="2"/>
      <c r="N51" s="2"/>
      <c r="O51" s="2"/>
      <c r="P51" s="2"/>
      <c r="Q51" s="5"/>
      <c r="R51" s="5"/>
      <c r="S51" s="5"/>
      <c r="T51" s="5"/>
      <c r="U51" s="5"/>
    </row>
    <row r="52" spans="2:21" ht="15.6">
      <c r="B52" s="25"/>
      <c r="C52" s="62" t="s">
        <v>33</v>
      </c>
      <c r="D52" s="64" t="s">
        <v>34</v>
      </c>
      <c r="E52" s="115">
        <v>43</v>
      </c>
      <c r="F52" s="112">
        <v>30.988</v>
      </c>
      <c r="G52" s="47">
        <f>N147</f>
        <v>44.715633587786215</v>
      </c>
      <c r="H52" s="46">
        <f t="shared" si="0"/>
        <v>-13.727633587786215</v>
      </c>
      <c r="I52" s="46">
        <f t="shared" si="1"/>
        <v>188.44792392051625</v>
      </c>
      <c r="J52" s="29"/>
      <c r="K52" s="2"/>
      <c r="L52" s="2"/>
      <c r="M52" s="2"/>
      <c r="N52" s="2"/>
      <c r="O52" s="2"/>
      <c r="P52" s="2"/>
      <c r="Q52" s="5"/>
      <c r="R52" s="5"/>
      <c r="S52" s="5"/>
      <c r="T52" s="5"/>
      <c r="U52" s="5"/>
    </row>
    <row r="53" spans="2:21" ht="15.6">
      <c r="B53" s="25"/>
      <c r="C53" s="62" t="s">
        <v>33</v>
      </c>
      <c r="D53" s="64" t="s">
        <v>34</v>
      </c>
      <c r="E53" s="115">
        <v>44</v>
      </c>
      <c r="F53" s="112">
        <v>31.75</v>
      </c>
      <c r="G53" s="47">
        <f>N147</f>
        <v>44.715633587786215</v>
      </c>
      <c r="H53" s="46">
        <f t="shared" si="0"/>
        <v>-12.965633587786215</v>
      </c>
      <c r="I53" s="46">
        <f t="shared" si="1"/>
        <v>168.10765433273002</v>
      </c>
      <c r="J53" s="29"/>
      <c r="K53" s="2"/>
      <c r="L53" s="2"/>
      <c r="M53" s="2"/>
      <c r="N53" s="2"/>
      <c r="O53" s="2"/>
      <c r="P53" s="2"/>
      <c r="Q53" s="5"/>
      <c r="R53" s="5"/>
      <c r="S53" s="5"/>
      <c r="T53" s="5"/>
      <c r="U53" s="5"/>
    </row>
    <row r="54" spans="2:21" ht="15.6">
      <c r="B54" s="25"/>
      <c r="C54" s="62" t="s">
        <v>33</v>
      </c>
      <c r="D54" s="64" t="s">
        <v>34</v>
      </c>
      <c r="E54" s="115">
        <v>45</v>
      </c>
      <c r="F54" s="112">
        <v>32.512</v>
      </c>
      <c r="G54" s="47">
        <f>N147</f>
        <v>44.715633587786215</v>
      </c>
      <c r="H54" s="46">
        <f t="shared" si="0"/>
        <v>-12.203633587786214</v>
      </c>
      <c r="I54" s="46">
        <f t="shared" si="1"/>
        <v>148.92867274494384</v>
      </c>
      <c r="J54" s="29"/>
      <c r="K54" s="2"/>
      <c r="L54" s="2"/>
      <c r="M54" s="2"/>
      <c r="N54" s="2"/>
      <c r="O54" s="2"/>
      <c r="P54" s="2"/>
      <c r="Q54" s="5"/>
      <c r="R54" s="5"/>
      <c r="S54" s="5"/>
      <c r="T54" s="5"/>
      <c r="U54" s="5"/>
    </row>
    <row r="55" spans="2:21" ht="15.6">
      <c r="B55" s="25"/>
      <c r="C55" s="62" t="s">
        <v>33</v>
      </c>
      <c r="D55" s="64" t="s">
        <v>34</v>
      </c>
      <c r="E55" s="115">
        <v>46</v>
      </c>
      <c r="F55" s="112">
        <v>33.020000000000003</v>
      </c>
      <c r="G55" s="47">
        <f>N147</f>
        <v>44.715633587786215</v>
      </c>
      <c r="H55" s="46">
        <f t="shared" si="0"/>
        <v>-11.695633587786212</v>
      </c>
      <c r="I55" s="46">
        <f t="shared" si="1"/>
        <v>136.78784501975298</v>
      </c>
      <c r="J55" s="29"/>
      <c r="K55" s="2"/>
      <c r="L55" s="2"/>
      <c r="M55" s="2"/>
      <c r="N55" s="2"/>
      <c r="O55" s="2"/>
      <c r="P55" s="2"/>
      <c r="Q55" s="5"/>
      <c r="R55" s="5"/>
      <c r="S55" s="5"/>
      <c r="T55" s="5"/>
      <c r="U55" s="5"/>
    </row>
    <row r="56" spans="2:21" ht="15.6">
      <c r="B56" s="25"/>
      <c r="C56" s="62" t="s">
        <v>33</v>
      </c>
      <c r="D56" s="64" t="s">
        <v>34</v>
      </c>
      <c r="E56" s="115">
        <v>47</v>
      </c>
      <c r="F56" s="112">
        <v>33.020000000000003</v>
      </c>
      <c r="G56" s="47">
        <f>N147</f>
        <v>44.715633587786215</v>
      </c>
      <c r="H56" s="46">
        <f t="shared" si="0"/>
        <v>-11.695633587786212</v>
      </c>
      <c r="I56" s="46">
        <f t="shared" si="1"/>
        <v>136.78784501975298</v>
      </c>
      <c r="J56" s="29"/>
      <c r="K56" s="2"/>
      <c r="L56" s="2"/>
      <c r="M56" s="2"/>
      <c r="N56" s="2"/>
      <c r="O56" s="2"/>
      <c r="P56" s="2"/>
      <c r="Q56" s="5"/>
      <c r="R56" s="5"/>
      <c r="S56" s="5"/>
      <c r="T56" s="5"/>
      <c r="U56" s="5"/>
    </row>
    <row r="57" spans="2:21" ht="15.6">
      <c r="B57" s="25"/>
      <c r="C57" s="62" t="s">
        <v>33</v>
      </c>
      <c r="D57" s="64" t="s">
        <v>34</v>
      </c>
      <c r="E57" s="115">
        <v>48</v>
      </c>
      <c r="F57" s="112">
        <v>34.036000000000001</v>
      </c>
      <c r="G57" s="47">
        <f>N147</f>
        <v>44.715633587786215</v>
      </c>
      <c r="H57" s="46">
        <f t="shared" si="0"/>
        <v>-10.679633587786213</v>
      </c>
      <c r="I57" s="46">
        <f t="shared" si="1"/>
        <v>114.05457356937143</v>
      </c>
      <c r="J57" s="29"/>
      <c r="K57" s="2"/>
      <c r="L57" s="2"/>
      <c r="M57" s="2"/>
      <c r="N57" s="2"/>
      <c r="O57" s="2"/>
      <c r="P57" s="2"/>
      <c r="Q57" s="5"/>
      <c r="R57" s="5"/>
      <c r="S57" s="5"/>
      <c r="T57" s="5"/>
      <c r="U57" s="5"/>
    </row>
    <row r="58" spans="2:21" ht="15.6">
      <c r="B58" s="25"/>
      <c r="C58" s="62" t="s">
        <v>33</v>
      </c>
      <c r="D58" s="64" t="s">
        <v>34</v>
      </c>
      <c r="E58" s="115">
        <v>49</v>
      </c>
      <c r="F58" s="112">
        <v>34.29</v>
      </c>
      <c r="G58" s="47">
        <f>N147</f>
        <v>44.715633587786215</v>
      </c>
      <c r="H58" s="46">
        <f t="shared" si="0"/>
        <v>-10.425633587786216</v>
      </c>
      <c r="I58" s="46">
        <f t="shared" si="1"/>
        <v>108.69383570677608</v>
      </c>
      <c r="J58" s="29"/>
      <c r="K58" s="2"/>
      <c r="L58" s="2"/>
      <c r="M58" s="2"/>
      <c r="N58" s="2"/>
      <c r="O58" s="2"/>
      <c r="P58" s="2"/>
      <c r="Q58" s="5"/>
      <c r="R58" s="5"/>
      <c r="S58" s="5"/>
      <c r="T58" s="5"/>
      <c r="U58" s="5"/>
    </row>
    <row r="59" spans="2:21" ht="15.6">
      <c r="B59" s="25"/>
      <c r="C59" s="62" t="s">
        <v>33</v>
      </c>
      <c r="D59" s="64" t="s">
        <v>34</v>
      </c>
      <c r="E59" s="115">
        <v>50</v>
      </c>
      <c r="F59" s="112">
        <v>34.29</v>
      </c>
      <c r="G59" s="47">
        <f>N147</f>
        <v>44.715633587786215</v>
      </c>
      <c r="H59" s="46">
        <f t="shared" si="0"/>
        <v>-10.425633587786216</v>
      </c>
      <c r="I59" s="46">
        <f t="shared" si="1"/>
        <v>108.69383570677608</v>
      </c>
      <c r="J59" s="29"/>
      <c r="K59" s="2"/>
      <c r="L59" s="2"/>
      <c r="M59" s="2"/>
      <c r="N59" s="2"/>
      <c r="O59" s="2"/>
      <c r="P59" s="2"/>
      <c r="Q59" s="5"/>
      <c r="R59" s="5"/>
      <c r="S59" s="5"/>
      <c r="T59" s="5"/>
      <c r="U59" s="5"/>
    </row>
    <row r="60" spans="2:21" ht="15.6">
      <c r="B60" s="25"/>
      <c r="C60" s="62" t="s">
        <v>33</v>
      </c>
      <c r="D60" s="64" t="s">
        <v>34</v>
      </c>
      <c r="E60" s="115">
        <v>51</v>
      </c>
      <c r="F60" s="112">
        <v>35.052</v>
      </c>
      <c r="G60" s="47">
        <f>N147</f>
        <v>44.715633587786215</v>
      </c>
      <c r="H60" s="46">
        <f t="shared" si="0"/>
        <v>-9.6636335877862152</v>
      </c>
      <c r="I60" s="46">
        <f t="shared" si="1"/>
        <v>93.38581411898987</v>
      </c>
      <c r="J60" s="29"/>
      <c r="K60" s="2"/>
      <c r="L60" s="2"/>
      <c r="M60" s="2"/>
      <c r="N60" s="2"/>
      <c r="O60" s="2"/>
      <c r="P60" s="2"/>
      <c r="Q60" s="5"/>
      <c r="R60" s="5"/>
      <c r="S60" s="5"/>
      <c r="T60" s="5"/>
      <c r="U60" s="5"/>
    </row>
    <row r="61" spans="2:21" ht="15.6">
      <c r="B61" s="25"/>
      <c r="C61" s="62" t="s">
        <v>33</v>
      </c>
      <c r="D61" s="64" t="s">
        <v>34</v>
      </c>
      <c r="E61" s="115">
        <v>52</v>
      </c>
      <c r="F61" s="112">
        <v>35.56</v>
      </c>
      <c r="G61" s="47">
        <f>N147</f>
        <v>44.715633587786215</v>
      </c>
      <c r="H61" s="46">
        <f t="shared" si="0"/>
        <v>-9.1556335877862125</v>
      </c>
      <c r="I61" s="46">
        <f t="shared" si="1"/>
        <v>83.825626393799027</v>
      </c>
      <c r="J61" s="29"/>
      <c r="K61" s="2"/>
      <c r="L61" s="2"/>
      <c r="M61" s="2"/>
      <c r="N61" s="2"/>
      <c r="O61" s="2"/>
      <c r="P61" s="2"/>
      <c r="Q61" s="5"/>
      <c r="R61" s="5"/>
      <c r="S61" s="5"/>
      <c r="T61" s="5"/>
      <c r="U61" s="5"/>
    </row>
    <row r="62" spans="2:21" ht="15.6">
      <c r="B62" s="25"/>
      <c r="C62" s="62" t="s">
        <v>33</v>
      </c>
      <c r="D62" s="64" t="s">
        <v>34</v>
      </c>
      <c r="E62" s="115">
        <v>53</v>
      </c>
      <c r="F62" s="112">
        <v>35.56</v>
      </c>
      <c r="G62" s="47">
        <f>N147</f>
        <v>44.715633587786215</v>
      </c>
      <c r="H62" s="46">
        <f t="shared" si="0"/>
        <v>-9.1556335877862125</v>
      </c>
      <c r="I62" s="46">
        <f t="shared" si="1"/>
        <v>83.825626393799027</v>
      </c>
      <c r="J62" s="29"/>
      <c r="K62" s="2"/>
      <c r="L62" s="2"/>
      <c r="M62" s="2"/>
      <c r="N62" s="2"/>
      <c r="O62" s="2"/>
      <c r="P62" s="2"/>
      <c r="Q62" s="5"/>
      <c r="R62" s="5"/>
      <c r="S62" s="5"/>
      <c r="T62" s="5"/>
      <c r="U62" s="5"/>
    </row>
    <row r="63" spans="2:21" ht="15.6">
      <c r="B63" s="25"/>
      <c r="C63" s="62" t="s">
        <v>33</v>
      </c>
      <c r="D63" s="64" t="s">
        <v>34</v>
      </c>
      <c r="E63" s="115">
        <v>54</v>
      </c>
      <c r="F63" s="112">
        <v>35.56</v>
      </c>
      <c r="G63" s="47">
        <f>N147</f>
        <v>44.715633587786215</v>
      </c>
      <c r="H63" s="46">
        <f t="shared" si="0"/>
        <v>-9.1556335877862125</v>
      </c>
      <c r="I63" s="46">
        <f t="shared" si="1"/>
        <v>83.825626393799027</v>
      </c>
      <c r="J63" s="29"/>
      <c r="K63" s="2"/>
      <c r="L63" s="2"/>
      <c r="M63" s="2"/>
      <c r="N63" s="2"/>
      <c r="O63" s="2"/>
      <c r="P63" s="2"/>
      <c r="Q63" s="5"/>
      <c r="R63" s="5"/>
      <c r="S63" s="5"/>
      <c r="T63" s="5"/>
      <c r="U63" s="5"/>
    </row>
    <row r="64" spans="2:21" ht="15.6">
      <c r="B64" s="25"/>
      <c r="C64" s="62" t="s">
        <v>33</v>
      </c>
      <c r="D64" s="64" t="s">
        <v>34</v>
      </c>
      <c r="E64" s="115">
        <v>55</v>
      </c>
      <c r="F64" s="112">
        <v>35.56</v>
      </c>
      <c r="G64" s="47">
        <f>N147</f>
        <v>44.715633587786215</v>
      </c>
      <c r="H64" s="46">
        <f t="shared" si="0"/>
        <v>-9.1556335877862125</v>
      </c>
      <c r="I64" s="46">
        <f t="shared" si="1"/>
        <v>83.825626393799027</v>
      </c>
      <c r="J64" s="29"/>
      <c r="K64" s="2"/>
      <c r="L64" s="2"/>
      <c r="M64" s="2"/>
      <c r="N64" s="2"/>
      <c r="O64" s="2"/>
      <c r="P64" s="2"/>
      <c r="Q64" s="5"/>
      <c r="R64" s="5"/>
      <c r="S64" s="5"/>
      <c r="T64" s="5"/>
      <c r="U64" s="5"/>
    </row>
    <row r="65" spans="2:21" ht="15.6">
      <c r="B65" s="25"/>
      <c r="C65" s="62" t="s">
        <v>33</v>
      </c>
      <c r="D65" s="64" t="s">
        <v>34</v>
      </c>
      <c r="E65" s="115">
        <v>56</v>
      </c>
      <c r="F65" s="112">
        <v>35.56</v>
      </c>
      <c r="G65" s="47">
        <f>N147</f>
        <v>44.715633587786215</v>
      </c>
      <c r="H65" s="46">
        <f t="shared" si="0"/>
        <v>-9.1556335877862125</v>
      </c>
      <c r="I65" s="46">
        <f t="shared" si="1"/>
        <v>83.825626393799027</v>
      </c>
      <c r="J65" s="29"/>
      <c r="K65" s="2"/>
      <c r="L65" s="2"/>
      <c r="M65" s="2"/>
      <c r="N65" s="2"/>
      <c r="O65" s="2"/>
      <c r="P65" s="2"/>
      <c r="Q65" s="5"/>
      <c r="R65" s="5"/>
      <c r="S65" s="5"/>
      <c r="T65" s="5"/>
      <c r="U65" s="5"/>
    </row>
    <row r="66" spans="2:21" ht="15.6">
      <c r="B66" s="25"/>
      <c r="C66" s="62" t="s">
        <v>33</v>
      </c>
      <c r="D66" s="64" t="s">
        <v>34</v>
      </c>
      <c r="E66" s="115">
        <v>57</v>
      </c>
      <c r="F66" s="112">
        <v>35.56</v>
      </c>
      <c r="G66" s="47">
        <f>N147</f>
        <v>44.715633587786215</v>
      </c>
      <c r="H66" s="46">
        <f t="shared" si="0"/>
        <v>-9.1556335877862125</v>
      </c>
      <c r="I66" s="46">
        <f t="shared" si="1"/>
        <v>83.825626393799027</v>
      </c>
      <c r="J66" s="29"/>
      <c r="K66" s="2"/>
      <c r="L66" s="2"/>
      <c r="M66" s="2"/>
      <c r="N66" s="2"/>
      <c r="O66" s="2"/>
      <c r="P66" s="2"/>
      <c r="Q66" s="5"/>
      <c r="R66" s="5"/>
      <c r="S66" s="5"/>
      <c r="T66" s="5"/>
      <c r="U66" s="5"/>
    </row>
    <row r="67" spans="2:21" ht="15.6">
      <c r="B67" s="25"/>
      <c r="C67" s="62" t="s">
        <v>33</v>
      </c>
      <c r="D67" s="64" t="s">
        <v>34</v>
      </c>
      <c r="E67" s="115">
        <v>58</v>
      </c>
      <c r="F67" s="112">
        <v>36.322000000000003</v>
      </c>
      <c r="G67" s="47">
        <f>N147</f>
        <v>44.715633587786215</v>
      </c>
      <c r="H67" s="46">
        <f t="shared" si="0"/>
        <v>-8.393633587786212</v>
      </c>
      <c r="I67" s="46">
        <f t="shared" si="1"/>
        <v>70.453084806012839</v>
      </c>
      <c r="J67" s="29"/>
      <c r="K67" s="2"/>
      <c r="L67" s="2"/>
      <c r="M67" s="2"/>
      <c r="N67" s="2"/>
      <c r="O67" s="2"/>
      <c r="P67" s="2"/>
      <c r="Q67" s="5"/>
      <c r="R67" s="5"/>
      <c r="S67" s="5"/>
      <c r="T67" s="5"/>
      <c r="U67" s="5"/>
    </row>
    <row r="68" spans="2:21" ht="15.6">
      <c r="B68" s="25"/>
      <c r="C68" s="62" t="s">
        <v>33</v>
      </c>
      <c r="D68" s="64" t="s">
        <v>34</v>
      </c>
      <c r="E68" s="115">
        <v>59</v>
      </c>
      <c r="F68" s="112">
        <v>36.83</v>
      </c>
      <c r="G68" s="47">
        <f>N147</f>
        <v>44.715633587786215</v>
      </c>
      <c r="H68" s="46">
        <f t="shared" si="0"/>
        <v>-7.8856335877862165</v>
      </c>
      <c r="I68" s="46">
        <f t="shared" si="1"/>
        <v>62.183217080822118</v>
      </c>
      <c r="J68" s="29"/>
      <c r="K68" s="2"/>
      <c r="L68" s="2"/>
      <c r="M68" s="2"/>
      <c r="N68" s="2"/>
      <c r="O68" s="2"/>
      <c r="P68" s="2"/>
      <c r="Q68" s="5"/>
      <c r="R68" s="5"/>
      <c r="S68" s="5"/>
      <c r="T68" s="5"/>
      <c r="U68" s="5"/>
    </row>
    <row r="69" spans="2:21" ht="15.6">
      <c r="B69" s="25"/>
      <c r="C69" s="62" t="s">
        <v>33</v>
      </c>
      <c r="D69" s="64" t="s">
        <v>34</v>
      </c>
      <c r="E69" s="115">
        <v>60</v>
      </c>
      <c r="F69" s="112">
        <v>38.1</v>
      </c>
      <c r="G69" s="47">
        <f>N147</f>
        <v>44.715633587786215</v>
      </c>
      <c r="H69" s="46">
        <f t="shared" si="0"/>
        <v>-6.6156335877862134</v>
      </c>
      <c r="I69" s="46">
        <f t="shared" si="1"/>
        <v>43.766607767845088</v>
      </c>
      <c r="J69" s="29"/>
      <c r="K69" s="2"/>
      <c r="L69" s="2"/>
      <c r="M69" s="2"/>
      <c r="N69" s="2"/>
      <c r="O69" s="2"/>
      <c r="P69" s="2"/>
      <c r="Q69" s="5"/>
      <c r="R69" s="5"/>
      <c r="S69" s="5"/>
      <c r="T69" s="5"/>
      <c r="U69" s="5"/>
    </row>
    <row r="70" spans="2:21" ht="15.6">
      <c r="B70" s="25"/>
      <c r="C70" s="62" t="s">
        <v>33</v>
      </c>
      <c r="D70" s="64" t="s">
        <v>34</v>
      </c>
      <c r="E70" s="115">
        <v>61</v>
      </c>
      <c r="F70" s="112">
        <v>38.1</v>
      </c>
      <c r="G70" s="47">
        <f>N147</f>
        <v>44.715633587786215</v>
      </c>
      <c r="H70" s="46">
        <f t="shared" si="0"/>
        <v>-6.6156335877862134</v>
      </c>
      <c r="I70" s="46">
        <f t="shared" si="1"/>
        <v>43.766607767845088</v>
      </c>
      <c r="J70" s="29"/>
      <c r="K70" s="2"/>
      <c r="L70" s="2"/>
      <c r="M70" s="2"/>
      <c r="N70" s="2"/>
      <c r="O70" s="2"/>
      <c r="P70" s="2"/>
      <c r="Q70" s="5"/>
      <c r="R70" s="5"/>
      <c r="S70" s="5"/>
      <c r="T70" s="5"/>
      <c r="U70" s="5"/>
    </row>
    <row r="71" spans="2:21" ht="15.6">
      <c r="B71" s="25"/>
      <c r="C71" s="62" t="s">
        <v>33</v>
      </c>
      <c r="D71" s="64" t="s">
        <v>34</v>
      </c>
      <c r="E71" s="115">
        <v>62</v>
      </c>
      <c r="F71" s="112">
        <v>38.1</v>
      </c>
      <c r="G71" s="47">
        <f>N147</f>
        <v>44.715633587786215</v>
      </c>
      <c r="H71" s="46">
        <f t="shared" si="0"/>
        <v>-6.6156335877862134</v>
      </c>
      <c r="I71" s="46">
        <f t="shared" si="1"/>
        <v>43.766607767845088</v>
      </c>
      <c r="J71" s="29"/>
      <c r="K71" s="2"/>
      <c r="L71" s="2"/>
      <c r="M71" s="2"/>
      <c r="N71" s="2"/>
      <c r="O71" s="2"/>
      <c r="P71" s="2"/>
      <c r="Q71" s="5"/>
      <c r="R71" s="5"/>
      <c r="S71" s="5"/>
      <c r="T71" s="5"/>
      <c r="U71" s="5"/>
    </row>
    <row r="72" spans="2:21" ht="15.6">
      <c r="B72" s="25"/>
      <c r="C72" s="62" t="s">
        <v>33</v>
      </c>
      <c r="D72" s="64" t="s">
        <v>34</v>
      </c>
      <c r="E72" s="115">
        <v>63</v>
      </c>
      <c r="F72" s="112">
        <v>38.1</v>
      </c>
      <c r="G72" s="47">
        <f>N147</f>
        <v>44.715633587786215</v>
      </c>
      <c r="H72" s="46">
        <f t="shared" si="0"/>
        <v>-6.6156335877862134</v>
      </c>
      <c r="I72" s="46">
        <f t="shared" si="1"/>
        <v>43.766607767845088</v>
      </c>
      <c r="J72" s="29"/>
      <c r="K72" s="2"/>
      <c r="L72" s="2"/>
      <c r="M72" s="2"/>
      <c r="N72" s="2"/>
      <c r="O72" s="2"/>
      <c r="P72" s="2"/>
      <c r="Q72" s="5"/>
      <c r="R72" s="5"/>
      <c r="S72" s="5"/>
      <c r="T72" s="5"/>
      <c r="U72" s="5"/>
    </row>
    <row r="73" spans="2:21" ht="15.6">
      <c r="B73" s="25"/>
      <c r="C73" s="62" t="s">
        <v>33</v>
      </c>
      <c r="D73" s="64" t="s">
        <v>34</v>
      </c>
      <c r="E73" s="115">
        <v>64</v>
      </c>
      <c r="F73" s="112">
        <v>38.1</v>
      </c>
      <c r="G73" s="47">
        <f>N147</f>
        <v>44.715633587786215</v>
      </c>
      <c r="H73" s="46">
        <f t="shared" si="0"/>
        <v>-6.6156335877862134</v>
      </c>
      <c r="I73" s="46">
        <f t="shared" si="1"/>
        <v>43.766607767845088</v>
      </c>
      <c r="J73" s="29"/>
      <c r="K73" s="2"/>
      <c r="L73" s="2"/>
      <c r="M73" s="2"/>
      <c r="N73" s="2"/>
      <c r="O73" s="2"/>
      <c r="P73" s="2"/>
      <c r="Q73" s="5"/>
      <c r="R73" s="5"/>
      <c r="S73" s="5"/>
      <c r="T73" s="5"/>
      <c r="U73" s="5"/>
    </row>
    <row r="74" spans="2:21" ht="15.6">
      <c r="B74" s="25"/>
      <c r="C74" s="62" t="s">
        <v>33</v>
      </c>
      <c r="D74" s="64" t="s">
        <v>34</v>
      </c>
      <c r="E74" s="115">
        <v>65</v>
      </c>
      <c r="F74" s="112">
        <v>38.1</v>
      </c>
      <c r="G74" s="47">
        <f>N147</f>
        <v>44.715633587786215</v>
      </c>
      <c r="H74" s="46">
        <f t="shared" si="0"/>
        <v>-6.6156335877862134</v>
      </c>
      <c r="I74" s="46">
        <f t="shared" si="1"/>
        <v>43.766607767845088</v>
      </c>
      <c r="J74" s="29"/>
      <c r="K74" s="2"/>
      <c r="L74" s="2"/>
      <c r="M74" s="2"/>
      <c r="N74" s="2"/>
      <c r="O74" s="2"/>
      <c r="P74" s="2"/>
      <c r="Q74" s="5"/>
      <c r="R74" s="5"/>
      <c r="S74" s="5"/>
      <c r="T74" s="5"/>
      <c r="U74" s="5"/>
    </row>
    <row r="75" spans="2:21" ht="15.6">
      <c r="B75" s="25"/>
      <c r="C75" s="62" t="s">
        <v>33</v>
      </c>
      <c r="D75" s="64" t="s">
        <v>34</v>
      </c>
      <c r="E75" s="115">
        <v>66</v>
      </c>
      <c r="F75" s="112">
        <v>38.1</v>
      </c>
      <c r="G75" s="47">
        <f>N147</f>
        <v>44.715633587786215</v>
      </c>
      <c r="H75" s="46">
        <f t="shared" ref="H75:H140" si="2">F75-G75</f>
        <v>-6.6156335877862134</v>
      </c>
      <c r="I75" s="46">
        <f t="shared" si="1"/>
        <v>43.766607767845088</v>
      </c>
      <c r="J75" s="29"/>
      <c r="K75" s="2"/>
      <c r="L75" s="2"/>
      <c r="M75" s="2"/>
      <c r="N75" s="2"/>
      <c r="O75" s="2"/>
      <c r="P75" s="2"/>
      <c r="Q75" s="5"/>
      <c r="R75" s="5"/>
      <c r="S75" s="5"/>
      <c r="T75" s="5"/>
      <c r="U75" s="5"/>
    </row>
    <row r="76" spans="2:21" ht="15.6">
      <c r="B76" s="25"/>
      <c r="C76" s="62" t="s">
        <v>33</v>
      </c>
      <c r="D76" s="64" t="s">
        <v>34</v>
      </c>
      <c r="E76" s="115">
        <v>67</v>
      </c>
      <c r="F76" s="112">
        <v>38.1</v>
      </c>
      <c r="G76" s="47">
        <f>N147</f>
        <v>44.715633587786215</v>
      </c>
      <c r="H76" s="46">
        <f t="shared" si="2"/>
        <v>-6.6156335877862134</v>
      </c>
      <c r="I76" s="46">
        <f t="shared" si="1"/>
        <v>43.766607767845088</v>
      </c>
      <c r="J76" s="29"/>
      <c r="K76" s="2"/>
      <c r="L76" s="2"/>
      <c r="M76" s="2"/>
      <c r="N76" s="2"/>
      <c r="O76" s="2"/>
      <c r="P76" s="2"/>
      <c r="Q76" s="5"/>
      <c r="R76" s="5"/>
      <c r="S76" s="5"/>
      <c r="T76" s="5"/>
      <c r="U76" s="5"/>
    </row>
    <row r="77" spans="2:21" ht="15.6">
      <c r="B77" s="25"/>
      <c r="C77" s="62" t="s">
        <v>33</v>
      </c>
      <c r="D77" s="64" t="s">
        <v>34</v>
      </c>
      <c r="E77" s="115">
        <v>68</v>
      </c>
      <c r="F77" s="112">
        <v>39.369999999999997</v>
      </c>
      <c r="G77" s="47">
        <f>N147</f>
        <v>44.715633587786215</v>
      </c>
      <c r="H77" s="46">
        <f t="shared" si="2"/>
        <v>-5.3456335877862173</v>
      </c>
      <c r="I77" s="46">
        <f t="shared" si="1"/>
        <v>28.575798454868146</v>
      </c>
      <c r="J77" s="29"/>
      <c r="K77" s="2"/>
      <c r="L77" s="2"/>
      <c r="M77" s="2"/>
      <c r="N77" s="2"/>
      <c r="O77" s="2"/>
      <c r="P77" s="2"/>
      <c r="Q77" s="5"/>
      <c r="R77" s="5"/>
      <c r="S77" s="5"/>
      <c r="T77" s="5"/>
      <c r="U77" s="5"/>
    </row>
    <row r="78" spans="2:21" ht="15.6">
      <c r="B78" s="25"/>
      <c r="C78" s="62" t="s">
        <v>33</v>
      </c>
      <c r="D78" s="64" t="s">
        <v>34</v>
      </c>
      <c r="E78" s="115">
        <v>69</v>
      </c>
      <c r="F78" s="112">
        <v>39.369999999999997</v>
      </c>
      <c r="G78" s="47">
        <f>N147</f>
        <v>44.715633587786215</v>
      </c>
      <c r="H78" s="46">
        <f t="shared" si="2"/>
        <v>-5.3456335877862173</v>
      </c>
      <c r="I78" s="46">
        <f t="shared" si="1"/>
        <v>28.575798454868146</v>
      </c>
      <c r="J78" s="29"/>
      <c r="K78" s="2"/>
      <c r="L78" s="2"/>
      <c r="M78" s="2"/>
      <c r="N78" s="2"/>
      <c r="O78" s="2"/>
      <c r="P78" s="2"/>
      <c r="Q78" s="5"/>
      <c r="R78" s="5"/>
      <c r="S78" s="5"/>
      <c r="T78" s="5"/>
      <c r="U78" s="5"/>
    </row>
    <row r="79" spans="2:21" ht="15.6">
      <c r="B79" s="25"/>
      <c r="C79" s="62" t="s">
        <v>33</v>
      </c>
      <c r="D79" s="64" t="s">
        <v>34</v>
      </c>
      <c r="E79" s="115">
        <v>70</v>
      </c>
      <c r="F79" s="112">
        <v>39.369999999999997</v>
      </c>
      <c r="G79" s="47">
        <f>N147</f>
        <v>44.715633587786215</v>
      </c>
      <c r="H79" s="46">
        <f t="shared" si="2"/>
        <v>-5.3456335877862173</v>
      </c>
      <c r="I79" s="46">
        <f t="shared" si="1"/>
        <v>28.575798454868146</v>
      </c>
      <c r="J79" s="29"/>
      <c r="K79" s="2"/>
      <c r="L79" s="2"/>
      <c r="M79" s="2"/>
      <c r="N79" s="2"/>
      <c r="O79" s="2"/>
      <c r="P79" s="2"/>
      <c r="Q79" s="5"/>
      <c r="R79" s="5"/>
      <c r="S79" s="5"/>
      <c r="T79" s="5"/>
      <c r="U79" s="5"/>
    </row>
    <row r="80" spans="2:21" ht="15.6">
      <c r="B80" s="25"/>
      <c r="C80" s="62" t="s">
        <v>33</v>
      </c>
      <c r="D80" s="64" t="s">
        <v>34</v>
      </c>
      <c r="E80" s="115">
        <v>71</v>
      </c>
      <c r="F80" s="112">
        <v>39.878</v>
      </c>
      <c r="G80" s="47">
        <f>N147</f>
        <v>44.715633587786215</v>
      </c>
      <c r="H80" s="46">
        <f t="shared" si="2"/>
        <v>-4.8376335877862147</v>
      </c>
      <c r="I80" s="46">
        <f t="shared" si="1"/>
        <v>23.402698729677322</v>
      </c>
      <c r="J80" s="29"/>
      <c r="K80" s="2"/>
      <c r="L80" s="2"/>
      <c r="M80" s="2"/>
      <c r="N80" s="2"/>
      <c r="O80" s="2"/>
      <c r="P80" s="2"/>
      <c r="Q80" s="5"/>
      <c r="R80" s="5"/>
      <c r="S80" s="5"/>
      <c r="T80" s="5"/>
      <c r="U80" s="5"/>
    </row>
    <row r="81" spans="2:21" ht="15.6">
      <c r="B81" s="25"/>
      <c r="C81" s="62" t="s">
        <v>33</v>
      </c>
      <c r="D81" s="64" t="s">
        <v>34</v>
      </c>
      <c r="E81" s="115">
        <v>72</v>
      </c>
      <c r="F81" s="112">
        <v>40.64</v>
      </c>
      <c r="G81" s="47">
        <f>N147</f>
        <v>44.715633587786215</v>
      </c>
      <c r="H81" s="46">
        <f t="shared" si="2"/>
        <v>-4.0756335877862142</v>
      </c>
      <c r="I81" s="46">
        <f t="shared" si="1"/>
        <v>16.610789141891129</v>
      </c>
      <c r="J81" s="29"/>
      <c r="K81" s="2"/>
      <c r="L81" s="2"/>
      <c r="M81" s="2"/>
      <c r="N81" s="2"/>
      <c r="O81" s="2"/>
      <c r="P81" s="2"/>
      <c r="Q81" s="5"/>
      <c r="R81" s="5"/>
      <c r="S81" s="5"/>
      <c r="T81" s="5"/>
      <c r="U81" s="5"/>
    </row>
    <row r="82" spans="2:21" ht="15.6">
      <c r="B82" s="25"/>
      <c r="C82" s="62" t="s">
        <v>33</v>
      </c>
      <c r="D82" s="64" t="s">
        <v>34</v>
      </c>
      <c r="E82" s="115">
        <v>73</v>
      </c>
      <c r="F82" s="112">
        <v>40.64</v>
      </c>
      <c r="G82" s="47">
        <f>N147</f>
        <v>44.715633587786215</v>
      </c>
      <c r="H82" s="46">
        <f t="shared" si="2"/>
        <v>-4.0756335877862142</v>
      </c>
      <c r="I82" s="46">
        <f t="shared" si="1"/>
        <v>16.610789141891129</v>
      </c>
      <c r="J82" s="29"/>
      <c r="K82" s="2"/>
      <c r="L82" s="2"/>
      <c r="M82" s="2"/>
      <c r="N82" s="2"/>
      <c r="O82" s="2"/>
      <c r="P82" s="2"/>
      <c r="Q82" s="5"/>
      <c r="R82" s="5"/>
      <c r="S82" s="5"/>
      <c r="T82" s="5"/>
      <c r="U82" s="5"/>
    </row>
    <row r="83" spans="2:21" ht="15.6">
      <c r="B83" s="25"/>
      <c r="C83" s="62" t="s">
        <v>33</v>
      </c>
      <c r="D83" s="64" t="s">
        <v>34</v>
      </c>
      <c r="E83" s="115">
        <v>74</v>
      </c>
      <c r="F83" s="112">
        <v>40.64</v>
      </c>
      <c r="G83" s="47">
        <f>N147</f>
        <v>44.715633587786215</v>
      </c>
      <c r="H83" s="46">
        <f t="shared" si="2"/>
        <v>-4.0756335877862142</v>
      </c>
      <c r="I83" s="46">
        <f t="shared" si="1"/>
        <v>16.610789141891129</v>
      </c>
      <c r="J83" s="29"/>
      <c r="K83" s="2"/>
      <c r="L83" s="2"/>
      <c r="M83" s="2"/>
      <c r="N83" s="2"/>
      <c r="O83" s="2"/>
      <c r="P83" s="2"/>
      <c r="Q83" s="5"/>
      <c r="R83" s="5"/>
      <c r="S83" s="5"/>
      <c r="T83" s="5"/>
      <c r="U83" s="5"/>
    </row>
    <row r="84" spans="2:21" ht="15.6">
      <c r="B84" s="25"/>
      <c r="C84" s="62" t="s">
        <v>33</v>
      </c>
      <c r="D84" s="64" t="s">
        <v>34</v>
      </c>
      <c r="E84" s="115">
        <v>75</v>
      </c>
      <c r="F84" s="112">
        <v>41.402000000000001</v>
      </c>
      <c r="G84" s="47">
        <f>N147</f>
        <v>44.715633587786215</v>
      </c>
      <c r="H84" s="46">
        <f t="shared" si="2"/>
        <v>-3.3136335877862138</v>
      </c>
      <c r="I84" s="46">
        <f t="shared" si="1"/>
        <v>10.980167554104936</v>
      </c>
      <c r="J84" s="29"/>
      <c r="K84" s="2"/>
      <c r="L84" s="2"/>
      <c r="M84" s="2"/>
      <c r="N84" s="2"/>
      <c r="O84" s="2"/>
      <c r="P84" s="2"/>
      <c r="Q84" s="5"/>
      <c r="R84" s="5"/>
      <c r="S84" s="5"/>
      <c r="T84" s="5"/>
      <c r="U84" s="5"/>
    </row>
    <row r="85" spans="2:21" ht="15.6">
      <c r="B85" s="25"/>
      <c r="C85" s="62" t="s">
        <v>33</v>
      </c>
      <c r="D85" s="64" t="s">
        <v>34</v>
      </c>
      <c r="E85" s="115">
        <v>76</v>
      </c>
      <c r="F85" s="112">
        <v>41.910000000000004</v>
      </c>
      <c r="G85" s="47">
        <f>N147</f>
        <v>44.715633587786215</v>
      </c>
      <c r="H85" s="46">
        <f t="shared" si="2"/>
        <v>-2.8056335877862111</v>
      </c>
      <c r="I85" s="46">
        <f t="shared" si="1"/>
        <v>7.8715798289141272</v>
      </c>
      <c r="J85" s="29"/>
      <c r="K85" s="2"/>
      <c r="L85" s="2"/>
      <c r="M85" s="2"/>
      <c r="N85" s="2"/>
      <c r="O85" s="2"/>
      <c r="P85" s="2"/>
      <c r="Q85" s="5"/>
      <c r="R85" s="5"/>
      <c r="S85" s="5"/>
      <c r="T85" s="5"/>
      <c r="U85" s="5"/>
    </row>
    <row r="86" spans="2:21" ht="15.6">
      <c r="B86" s="25"/>
      <c r="C86" s="62" t="s">
        <v>33</v>
      </c>
      <c r="D86" s="64" t="s">
        <v>34</v>
      </c>
      <c r="E86" s="115">
        <v>77</v>
      </c>
      <c r="F86" s="112">
        <v>42.925999999999995</v>
      </c>
      <c r="G86" s="47">
        <f>N147</f>
        <v>44.715633587786215</v>
      </c>
      <c r="H86" s="46">
        <f t="shared" si="2"/>
        <v>-1.7896335877862199</v>
      </c>
      <c r="I86" s="46">
        <f t="shared" si="1"/>
        <v>3.2027883785325777</v>
      </c>
      <c r="J86" s="29"/>
      <c r="K86" s="2"/>
      <c r="L86" s="2"/>
      <c r="M86" s="2"/>
      <c r="N86" s="2"/>
      <c r="O86" s="2"/>
      <c r="P86" s="2"/>
      <c r="Q86" s="5"/>
      <c r="R86" s="5"/>
      <c r="S86" s="5"/>
      <c r="T86" s="5"/>
      <c r="U86" s="5"/>
    </row>
    <row r="87" spans="2:21" ht="15.6">
      <c r="B87" s="25"/>
      <c r="C87" s="62" t="s">
        <v>33</v>
      </c>
      <c r="D87" s="64" t="s">
        <v>34</v>
      </c>
      <c r="E87" s="115">
        <v>78</v>
      </c>
      <c r="F87" s="112">
        <v>43.18</v>
      </c>
      <c r="G87" s="47">
        <f>N147</f>
        <v>44.715633587786215</v>
      </c>
      <c r="H87" s="46">
        <f t="shared" si="2"/>
        <v>-1.5356335877862151</v>
      </c>
      <c r="I87" s="46">
        <f t="shared" si="1"/>
        <v>2.3581705159371631</v>
      </c>
      <c r="J87" s="29"/>
      <c r="K87" s="2"/>
      <c r="L87" s="2"/>
      <c r="M87" s="2"/>
      <c r="N87" s="2"/>
      <c r="O87" s="2"/>
      <c r="P87" s="2"/>
      <c r="Q87" s="5"/>
      <c r="R87" s="5"/>
      <c r="S87" s="5"/>
      <c r="T87" s="5"/>
      <c r="U87" s="5"/>
    </row>
    <row r="88" spans="2:21" ht="15.6">
      <c r="B88" s="25"/>
      <c r="C88" s="62" t="s">
        <v>33</v>
      </c>
      <c r="D88" s="64" t="s">
        <v>34</v>
      </c>
      <c r="E88" s="115">
        <v>79</v>
      </c>
      <c r="F88" s="112">
        <v>43.18</v>
      </c>
      <c r="G88" s="47">
        <f>N147</f>
        <v>44.715633587786215</v>
      </c>
      <c r="H88" s="46">
        <f t="shared" si="2"/>
        <v>-1.5356335877862151</v>
      </c>
      <c r="I88" s="46">
        <f t="shared" si="1"/>
        <v>2.3581705159371631</v>
      </c>
      <c r="J88" s="29"/>
      <c r="K88" s="2"/>
      <c r="L88" s="2"/>
      <c r="M88" s="2"/>
      <c r="N88" s="2"/>
      <c r="O88" s="2"/>
      <c r="P88" s="2"/>
      <c r="Q88" s="5"/>
      <c r="R88" s="5"/>
      <c r="S88" s="5"/>
      <c r="T88" s="5"/>
      <c r="U88" s="5"/>
    </row>
    <row r="89" spans="2:21" ht="15.6">
      <c r="B89" s="25"/>
      <c r="C89" s="62" t="s">
        <v>33</v>
      </c>
      <c r="D89" s="64" t="s">
        <v>34</v>
      </c>
      <c r="E89" s="115">
        <v>80</v>
      </c>
      <c r="F89" s="112">
        <v>44.45</v>
      </c>
      <c r="G89" s="47">
        <f>N147</f>
        <v>44.715633587786215</v>
      </c>
      <c r="H89" s="46">
        <f t="shared" si="2"/>
        <v>-0.26563358778621193</v>
      </c>
      <c r="I89" s="46">
        <f t="shared" si="1"/>
        <v>7.0561202960175165E-2</v>
      </c>
      <c r="J89" s="29"/>
      <c r="K89" s="2"/>
      <c r="L89" s="2"/>
      <c r="M89" s="2"/>
      <c r="N89" s="2"/>
      <c r="O89" s="2"/>
      <c r="P89" s="2"/>
      <c r="Q89" s="5"/>
      <c r="R89" s="5"/>
      <c r="S89" s="5"/>
      <c r="T89" s="5"/>
      <c r="U89" s="5"/>
    </row>
    <row r="90" spans="2:21" ht="15.6">
      <c r="B90" s="25"/>
      <c r="C90" s="62" t="s">
        <v>33</v>
      </c>
      <c r="D90" s="64" t="s">
        <v>34</v>
      </c>
      <c r="E90" s="115">
        <v>81</v>
      </c>
      <c r="F90" s="112">
        <v>45.72</v>
      </c>
      <c r="G90" s="47">
        <f>N147</f>
        <v>44.715633587786215</v>
      </c>
      <c r="H90" s="46">
        <f t="shared" si="2"/>
        <v>1.0043664122137841</v>
      </c>
      <c r="I90" s="46">
        <f t="shared" si="1"/>
        <v>1.0087518899831889</v>
      </c>
      <c r="J90" s="30"/>
      <c r="N90" s="2"/>
      <c r="O90" s="2"/>
      <c r="P90" s="2"/>
      <c r="Q90" s="5"/>
      <c r="R90" s="5"/>
      <c r="S90" s="5"/>
      <c r="T90" s="5"/>
      <c r="U90" s="5"/>
    </row>
    <row r="91" spans="2:21" ht="15.6">
      <c r="B91" s="25"/>
      <c r="C91" s="62" t="s">
        <v>33</v>
      </c>
      <c r="D91" s="64" t="s">
        <v>34</v>
      </c>
      <c r="E91" s="115">
        <v>82</v>
      </c>
      <c r="F91" s="112">
        <v>46.99</v>
      </c>
      <c r="G91" s="47">
        <f>N147</f>
        <v>44.715633587786215</v>
      </c>
      <c r="H91" s="46">
        <f t="shared" si="2"/>
        <v>2.2743664122137872</v>
      </c>
      <c r="I91" s="46">
        <f t="shared" si="1"/>
        <v>5.1727425770062148</v>
      </c>
      <c r="J91" s="29"/>
      <c r="K91" s="2"/>
      <c r="L91" s="2"/>
      <c r="M91" s="2"/>
      <c r="N91" s="2"/>
      <c r="O91" s="2"/>
      <c r="P91" s="2"/>
      <c r="Q91" s="5"/>
      <c r="R91" s="5"/>
      <c r="S91" s="5"/>
      <c r="T91" s="5"/>
      <c r="U91" s="5"/>
    </row>
    <row r="92" spans="2:21" ht="15.6">
      <c r="B92" s="25"/>
      <c r="C92" s="62" t="s">
        <v>33</v>
      </c>
      <c r="D92" s="64" t="s">
        <v>34</v>
      </c>
      <c r="E92" s="115">
        <v>83</v>
      </c>
      <c r="F92" s="112">
        <v>46.99</v>
      </c>
      <c r="G92" s="47">
        <f>N147</f>
        <v>44.715633587786215</v>
      </c>
      <c r="H92" s="46">
        <f t="shared" si="2"/>
        <v>2.2743664122137872</v>
      </c>
      <c r="I92" s="46">
        <f t="shared" si="1"/>
        <v>5.1727425770062148</v>
      </c>
      <c r="J92" s="29"/>
      <c r="K92" s="2"/>
      <c r="L92" s="2"/>
      <c r="M92" s="2"/>
      <c r="N92" s="2"/>
      <c r="O92" s="2"/>
      <c r="P92" s="2"/>
      <c r="Q92" s="5"/>
      <c r="R92" s="5"/>
      <c r="S92" s="5"/>
      <c r="T92" s="5"/>
      <c r="U92" s="5"/>
    </row>
    <row r="93" spans="2:21" ht="15.6">
      <c r="B93" s="25"/>
      <c r="C93" s="62" t="s">
        <v>33</v>
      </c>
      <c r="D93" s="64" t="s">
        <v>34</v>
      </c>
      <c r="E93" s="115">
        <v>84</v>
      </c>
      <c r="F93" s="112">
        <v>46.99</v>
      </c>
      <c r="G93" s="47">
        <f>N147</f>
        <v>44.715633587786215</v>
      </c>
      <c r="H93" s="46">
        <f t="shared" si="2"/>
        <v>2.2743664122137872</v>
      </c>
      <c r="I93" s="46">
        <f t="shared" si="1"/>
        <v>5.1727425770062148</v>
      </c>
      <c r="J93" s="29"/>
      <c r="K93" s="2"/>
      <c r="L93" s="2"/>
      <c r="M93" s="2"/>
      <c r="N93" s="2"/>
      <c r="O93" s="2"/>
      <c r="P93" s="2"/>
      <c r="Q93" s="5"/>
      <c r="R93" s="5"/>
      <c r="S93" s="5"/>
      <c r="T93" s="5"/>
      <c r="U93" s="5"/>
    </row>
    <row r="94" spans="2:21" ht="15.6">
      <c r="B94" s="25"/>
      <c r="C94" s="62" t="s">
        <v>33</v>
      </c>
      <c r="D94" s="64" t="s">
        <v>34</v>
      </c>
      <c r="E94" s="115">
        <v>85</v>
      </c>
      <c r="F94" s="112">
        <v>46.99</v>
      </c>
      <c r="G94" s="47">
        <f>N147</f>
        <v>44.715633587786215</v>
      </c>
      <c r="H94" s="46">
        <f t="shared" si="2"/>
        <v>2.2743664122137872</v>
      </c>
      <c r="I94" s="46">
        <f t="shared" si="1"/>
        <v>5.1727425770062148</v>
      </c>
      <c r="J94" s="29"/>
      <c r="K94" s="2"/>
      <c r="L94" s="2"/>
      <c r="M94" s="2"/>
      <c r="N94" s="2"/>
      <c r="O94" s="2"/>
      <c r="P94" s="2"/>
      <c r="Q94" s="5"/>
      <c r="R94" s="5"/>
      <c r="S94" s="5"/>
      <c r="T94" s="5"/>
      <c r="U94" s="5"/>
    </row>
    <row r="95" spans="2:21" ht="15.6">
      <c r="B95" s="25"/>
      <c r="C95" s="62" t="s">
        <v>33</v>
      </c>
      <c r="D95" s="64" t="s">
        <v>34</v>
      </c>
      <c r="E95" s="115">
        <v>86</v>
      </c>
      <c r="F95" s="112">
        <v>47.752000000000002</v>
      </c>
      <c r="G95" s="47">
        <f>N147</f>
        <v>44.715633587786215</v>
      </c>
      <c r="H95" s="46">
        <f t="shared" si="2"/>
        <v>3.0363664122137877</v>
      </c>
      <c r="I95" s="46">
        <f t="shared" si="1"/>
        <v>9.2195209892200296</v>
      </c>
      <c r="J95" s="29"/>
      <c r="K95" s="2"/>
      <c r="L95" s="2"/>
      <c r="M95" s="2"/>
      <c r="N95" s="2"/>
      <c r="O95" s="2"/>
      <c r="P95" s="2"/>
      <c r="Q95" s="5"/>
      <c r="R95" s="5"/>
      <c r="S95" s="5"/>
      <c r="T95" s="5"/>
      <c r="U95" s="5"/>
    </row>
    <row r="96" spans="2:21" ht="15.6">
      <c r="B96" s="25"/>
      <c r="C96" s="62" t="s">
        <v>33</v>
      </c>
      <c r="D96" s="64" t="s">
        <v>34</v>
      </c>
      <c r="E96" s="115">
        <v>87</v>
      </c>
      <c r="F96" s="112">
        <v>48.26</v>
      </c>
      <c r="G96" s="47">
        <f>N147</f>
        <v>44.715633587786215</v>
      </c>
      <c r="H96" s="46">
        <f t="shared" si="2"/>
        <v>3.5443664122137832</v>
      </c>
      <c r="I96" s="46">
        <f t="shared" si="1"/>
        <v>12.562533264029206</v>
      </c>
      <c r="J96" s="29"/>
      <c r="K96" s="2"/>
      <c r="L96" s="2"/>
      <c r="M96" s="2"/>
      <c r="N96" s="2"/>
      <c r="O96" s="2"/>
      <c r="P96" s="2"/>
      <c r="Q96" s="5"/>
      <c r="R96" s="5"/>
      <c r="S96" s="5"/>
      <c r="T96" s="5"/>
      <c r="U96" s="5"/>
    </row>
    <row r="97" spans="2:21" ht="15.6">
      <c r="B97" s="25"/>
      <c r="C97" s="62" t="s">
        <v>33</v>
      </c>
      <c r="D97" s="64" t="s">
        <v>34</v>
      </c>
      <c r="E97" s="115">
        <v>88</v>
      </c>
      <c r="F97" s="112">
        <v>48.26</v>
      </c>
      <c r="G97" s="47">
        <f>N147</f>
        <v>44.715633587786215</v>
      </c>
      <c r="H97" s="46">
        <f t="shared" si="2"/>
        <v>3.5443664122137832</v>
      </c>
      <c r="I97" s="46">
        <f t="shared" si="1"/>
        <v>12.562533264029206</v>
      </c>
      <c r="J97" s="29"/>
      <c r="K97" s="2"/>
      <c r="L97" s="2"/>
      <c r="M97" s="2"/>
      <c r="N97" s="2"/>
      <c r="O97" s="2"/>
      <c r="P97" s="2"/>
      <c r="Q97" s="5"/>
      <c r="R97" s="5"/>
      <c r="S97" s="5"/>
      <c r="T97" s="5"/>
      <c r="U97" s="5"/>
    </row>
    <row r="98" spans="2:21" ht="15.6">
      <c r="B98" s="25"/>
      <c r="C98" s="62" t="s">
        <v>33</v>
      </c>
      <c r="D98" s="64" t="s">
        <v>34</v>
      </c>
      <c r="E98" s="115">
        <v>89</v>
      </c>
      <c r="F98" s="112">
        <v>48.26</v>
      </c>
      <c r="G98" s="47">
        <f>N147</f>
        <v>44.715633587786215</v>
      </c>
      <c r="H98" s="46">
        <f t="shared" si="2"/>
        <v>3.5443664122137832</v>
      </c>
      <c r="I98" s="46">
        <f t="shared" si="1"/>
        <v>12.562533264029206</v>
      </c>
      <c r="J98" s="29"/>
      <c r="K98" s="2"/>
      <c r="L98" s="2"/>
      <c r="M98" s="2"/>
      <c r="N98" s="2"/>
      <c r="O98" s="2"/>
      <c r="P98" s="2"/>
      <c r="Q98" s="5"/>
      <c r="R98" s="5"/>
      <c r="S98" s="5"/>
      <c r="T98" s="5"/>
      <c r="U98" s="5"/>
    </row>
    <row r="99" spans="2:21" ht="15.6">
      <c r="B99" s="25"/>
      <c r="C99" s="62" t="s">
        <v>33</v>
      </c>
      <c r="D99" s="64" t="s">
        <v>34</v>
      </c>
      <c r="E99" s="115">
        <v>90</v>
      </c>
      <c r="F99" s="112">
        <v>48.26</v>
      </c>
      <c r="G99" s="47">
        <f>N147</f>
        <v>44.715633587786215</v>
      </c>
      <c r="H99" s="46">
        <f t="shared" si="2"/>
        <v>3.5443664122137832</v>
      </c>
      <c r="I99" s="46">
        <f t="shared" si="1"/>
        <v>12.562533264029206</v>
      </c>
      <c r="J99" s="29"/>
      <c r="K99" s="2"/>
      <c r="L99" s="2"/>
      <c r="M99" s="2"/>
      <c r="N99" s="2"/>
      <c r="O99" s="2"/>
      <c r="P99" s="2"/>
      <c r="Q99" s="5"/>
      <c r="R99" s="5"/>
      <c r="S99" s="5"/>
      <c r="T99" s="5"/>
      <c r="U99" s="5"/>
    </row>
    <row r="100" spans="2:21" ht="15.6">
      <c r="B100" s="25"/>
      <c r="C100" s="62" t="s">
        <v>33</v>
      </c>
      <c r="D100" s="64" t="s">
        <v>34</v>
      </c>
      <c r="E100" s="115">
        <v>91</v>
      </c>
      <c r="F100" s="112">
        <v>48.514000000000003</v>
      </c>
      <c r="G100" s="47">
        <f>N147</f>
        <v>44.715633587786215</v>
      </c>
      <c r="H100" s="46">
        <f t="shared" si="2"/>
        <v>3.7983664122137881</v>
      </c>
      <c r="I100" s="46">
        <f t="shared" si="1"/>
        <v>14.427587401433845</v>
      </c>
      <c r="J100" s="29"/>
      <c r="K100" s="2"/>
      <c r="L100" s="2"/>
      <c r="M100" s="2"/>
      <c r="N100" s="2"/>
      <c r="O100" s="2"/>
      <c r="P100" s="2"/>
      <c r="Q100" s="5"/>
      <c r="R100" s="5"/>
      <c r="S100" s="5"/>
      <c r="T100" s="5"/>
      <c r="U100" s="5"/>
    </row>
    <row r="101" spans="2:21" ht="15.6">
      <c r="B101" s="25"/>
      <c r="C101" s="62" t="s">
        <v>33</v>
      </c>
      <c r="D101" s="64" t="s">
        <v>34</v>
      </c>
      <c r="E101" s="115">
        <v>92</v>
      </c>
      <c r="F101" s="112">
        <v>49.022000000000006</v>
      </c>
      <c r="G101" s="47">
        <f>N147</f>
        <v>44.715633587786215</v>
      </c>
      <c r="H101" s="46">
        <f t="shared" si="2"/>
        <v>4.3063664122137908</v>
      </c>
      <c r="I101" s="46">
        <f t="shared" si="1"/>
        <v>18.544791676243076</v>
      </c>
      <c r="J101" s="29"/>
      <c r="K101" s="2"/>
      <c r="L101" s="2"/>
      <c r="M101" s="2"/>
      <c r="N101" s="2"/>
      <c r="O101" s="2"/>
      <c r="P101" s="2"/>
      <c r="Q101" s="5"/>
      <c r="R101" s="5"/>
      <c r="S101" s="5"/>
      <c r="T101" s="5"/>
      <c r="U101" s="5"/>
    </row>
    <row r="102" spans="2:21" ht="15.6">
      <c r="B102" s="25"/>
      <c r="C102" s="62" t="s">
        <v>33</v>
      </c>
      <c r="D102" s="64" t="s">
        <v>34</v>
      </c>
      <c r="E102" s="115">
        <v>93</v>
      </c>
      <c r="F102" s="112">
        <v>49.53</v>
      </c>
      <c r="G102" s="47">
        <f>N147</f>
        <v>44.715633587786215</v>
      </c>
      <c r="H102" s="46">
        <f t="shared" si="2"/>
        <v>4.8143664122137864</v>
      </c>
      <c r="I102" s="46">
        <f t="shared" si="1"/>
        <v>23.178123951052246</v>
      </c>
      <c r="J102" s="29"/>
      <c r="K102" s="2"/>
      <c r="L102" s="2"/>
      <c r="M102" s="2"/>
      <c r="N102" s="2"/>
      <c r="O102" s="2"/>
      <c r="P102" s="2"/>
      <c r="Q102" s="5"/>
      <c r="R102" s="5"/>
      <c r="S102" s="5"/>
      <c r="T102" s="5"/>
      <c r="U102" s="5"/>
    </row>
    <row r="103" spans="2:21" ht="15.6">
      <c r="B103" s="25"/>
      <c r="C103" s="62" t="s">
        <v>33</v>
      </c>
      <c r="D103" s="64" t="s">
        <v>34</v>
      </c>
      <c r="E103" s="115">
        <v>94</v>
      </c>
      <c r="F103" s="112">
        <v>50.292000000000002</v>
      </c>
      <c r="G103" s="47">
        <f>N147</f>
        <v>44.715633587786215</v>
      </c>
      <c r="H103" s="46">
        <f t="shared" si="2"/>
        <v>5.5763664122137868</v>
      </c>
      <c r="I103" s="46">
        <f t="shared" ref="I103:I140" si="3">H103^2</f>
        <v>31.095862363266061</v>
      </c>
      <c r="J103" s="29"/>
      <c r="K103" s="2"/>
      <c r="L103" s="2"/>
      <c r="M103" s="2"/>
      <c r="N103" s="2"/>
      <c r="O103" s="2"/>
      <c r="P103" s="2"/>
      <c r="Q103" s="5"/>
      <c r="R103" s="5"/>
      <c r="S103" s="5"/>
      <c r="T103" s="5"/>
      <c r="U103" s="5"/>
    </row>
    <row r="104" spans="2:21" ht="15.6">
      <c r="B104" s="25"/>
      <c r="C104" s="62" t="s">
        <v>33</v>
      </c>
      <c r="D104" s="64" t="s">
        <v>34</v>
      </c>
      <c r="E104" s="115">
        <v>95</v>
      </c>
      <c r="F104" s="112">
        <v>50.8</v>
      </c>
      <c r="G104" s="47">
        <f>N147</f>
        <v>44.715633587786215</v>
      </c>
      <c r="H104" s="46">
        <f t="shared" si="2"/>
        <v>6.0843664122137824</v>
      </c>
      <c r="I104" s="46">
        <f t="shared" si="3"/>
        <v>37.019514638075215</v>
      </c>
      <c r="J104" s="29"/>
      <c r="K104" s="2"/>
      <c r="L104" s="2"/>
      <c r="M104" s="2"/>
      <c r="N104" s="2"/>
      <c r="O104" s="2"/>
      <c r="P104" s="2"/>
      <c r="Q104" s="5"/>
      <c r="R104" s="5"/>
      <c r="S104" s="5"/>
      <c r="T104" s="5"/>
      <c r="U104" s="5"/>
    </row>
    <row r="105" spans="2:21" ht="15.6">
      <c r="B105" s="25"/>
      <c r="C105" s="62" t="s">
        <v>33</v>
      </c>
      <c r="D105" s="64" t="s">
        <v>34</v>
      </c>
      <c r="E105" s="115">
        <v>96</v>
      </c>
      <c r="F105" s="112">
        <v>58.42</v>
      </c>
      <c r="G105" s="47">
        <f>N147</f>
        <v>44.715633587786215</v>
      </c>
      <c r="H105" s="46">
        <f t="shared" si="2"/>
        <v>13.704366412213787</v>
      </c>
      <c r="I105" s="46">
        <f t="shared" si="3"/>
        <v>187.80965876021338</v>
      </c>
      <c r="J105" s="29"/>
      <c r="K105" s="2"/>
      <c r="L105" s="2"/>
      <c r="M105" s="2"/>
      <c r="N105" s="2"/>
      <c r="O105" s="2"/>
      <c r="P105" s="2"/>
      <c r="Q105" s="5"/>
      <c r="R105" s="5"/>
      <c r="S105" s="5"/>
      <c r="T105" s="5"/>
      <c r="U105" s="5"/>
    </row>
    <row r="106" spans="2:21" ht="15.6">
      <c r="B106" s="25"/>
      <c r="C106" s="62" t="s">
        <v>33</v>
      </c>
      <c r="D106" s="64" t="s">
        <v>34</v>
      </c>
      <c r="E106" s="115">
        <v>97</v>
      </c>
      <c r="F106" s="112">
        <v>58.42</v>
      </c>
      <c r="G106" s="47">
        <f>N147</f>
        <v>44.715633587786215</v>
      </c>
      <c r="H106" s="46">
        <f t="shared" si="2"/>
        <v>13.704366412213787</v>
      </c>
      <c r="I106" s="46">
        <f t="shared" si="3"/>
        <v>187.80965876021338</v>
      </c>
      <c r="J106" s="29"/>
      <c r="K106" s="2"/>
      <c r="L106" s="2"/>
      <c r="M106" s="2"/>
      <c r="N106" s="2"/>
      <c r="O106" s="2"/>
      <c r="P106" s="2"/>
      <c r="Q106" s="5"/>
      <c r="R106" s="5"/>
      <c r="S106" s="5"/>
      <c r="T106" s="5"/>
      <c r="U106" s="5"/>
    </row>
    <row r="107" spans="2:21" ht="15.6">
      <c r="B107" s="25"/>
      <c r="C107" s="62" t="s">
        <v>33</v>
      </c>
      <c r="D107" s="64" t="s">
        <v>34</v>
      </c>
      <c r="E107" s="115">
        <v>98</v>
      </c>
      <c r="F107" s="112">
        <v>58.42</v>
      </c>
      <c r="G107" s="47">
        <f>N147</f>
        <v>44.715633587786215</v>
      </c>
      <c r="H107" s="46">
        <f t="shared" si="2"/>
        <v>13.704366412213787</v>
      </c>
      <c r="I107" s="46">
        <f t="shared" si="3"/>
        <v>187.80965876021338</v>
      </c>
      <c r="J107" s="29"/>
      <c r="K107" s="2"/>
      <c r="L107" s="2"/>
      <c r="M107" s="2"/>
      <c r="N107" s="2"/>
      <c r="O107" s="2"/>
      <c r="P107" s="2"/>
      <c r="Q107" s="5"/>
      <c r="R107" s="5"/>
      <c r="S107" s="5"/>
      <c r="T107" s="5"/>
      <c r="U107" s="5"/>
    </row>
    <row r="108" spans="2:21" ht="15.6">
      <c r="B108" s="25"/>
      <c r="C108" s="62" t="s">
        <v>33</v>
      </c>
      <c r="D108" s="64" t="s">
        <v>34</v>
      </c>
      <c r="E108" s="115">
        <v>99</v>
      </c>
      <c r="F108" s="112">
        <v>60.96</v>
      </c>
      <c r="G108" s="47">
        <f>N147</f>
        <v>44.715633587786215</v>
      </c>
      <c r="H108" s="46">
        <f t="shared" si="2"/>
        <v>16.244366412213786</v>
      </c>
      <c r="I108" s="46">
        <f t="shared" si="3"/>
        <v>263.87944013425937</v>
      </c>
      <c r="J108" s="29"/>
      <c r="K108" s="2"/>
      <c r="L108" s="2"/>
      <c r="M108" s="2"/>
      <c r="N108" s="2"/>
      <c r="O108" s="2"/>
      <c r="P108" s="2"/>
      <c r="Q108" s="5"/>
      <c r="R108" s="5"/>
      <c r="S108" s="5"/>
      <c r="T108" s="5"/>
      <c r="U108" s="5"/>
    </row>
    <row r="109" spans="2:21" ht="15.6">
      <c r="B109" s="25"/>
      <c r="C109" s="62" t="s">
        <v>33</v>
      </c>
      <c r="D109" s="64" t="s">
        <v>34</v>
      </c>
      <c r="E109" s="115">
        <v>100</v>
      </c>
      <c r="F109" s="112">
        <v>60.96</v>
      </c>
      <c r="G109" s="47">
        <f>N147</f>
        <v>44.715633587786215</v>
      </c>
      <c r="H109" s="46">
        <f t="shared" si="2"/>
        <v>16.244366412213786</v>
      </c>
      <c r="I109" s="46">
        <f t="shared" si="3"/>
        <v>263.87944013425937</v>
      </c>
      <c r="J109" s="29"/>
      <c r="K109" s="2"/>
      <c r="L109" s="2"/>
      <c r="M109" s="2"/>
      <c r="N109" s="2"/>
      <c r="O109" s="2"/>
      <c r="P109" s="2"/>
      <c r="Q109" s="5"/>
      <c r="R109" s="5"/>
      <c r="S109" s="5"/>
      <c r="T109" s="5"/>
      <c r="U109" s="5"/>
    </row>
    <row r="110" spans="2:21" ht="15.6">
      <c r="B110" s="25"/>
      <c r="C110" s="62" t="s">
        <v>33</v>
      </c>
      <c r="D110" s="64" t="s">
        <v>34</v>
      </c>
      <c r="E110" s="115">
        <v>101</v>
      </c>
      <c r="F110" s="112">
        <v>60.96</v>
      </c>
      <c r="G110" s="47">
        <f>N147</f>
        <v>44.715633587786215</v>
      </c>
      <c r="H110" s="46">
        <f t="shared" si="2"/>
        <v>16.244366412213786</v>
      </c>
      <c r="I110" s="46">
        <f t="shared" si="3"/>
        <v>263.87944013425937</v>
      </c>
      <c r="J110" s="29"/>
      <c r="K110" s="2"/>
      <c r="L110" s="2"/>
      <c r="M110" s="2"/>
      <c r="N110" s="2"/>
      <c r="O110" s="2"/>
      <c r="P110" s="2"/>
      <c r="Q110" s="5"/>
      <c r="R110" s="5"/>
      <c r="S110" s="5"/>
      <c r="T110" s="5"/>
      <c r="U110" s="5"/>
    </row>
    <row r="111" spans="2:21" ht="15.6">
      <c r="B111" s="25"/>
      <c r="C111" s="62" t="s">
        <v>33</v>
      </c>
      <c r="D111" s="64" t="s">
        <v>34</v>
      </c>
      <c r="E111" s="115">
        <v>102</v>
      </c>
      <c r="F111" s="112">
        <v>60.96</v>
      </c>
      <c r="G111" s="47">
        <f>N147</f>
        <v>44.715633587786215</v>
      </c>
      <c r="H111" s="46">
        <f t="shared" si="2"/>
        <v>16.244366412213786</v>
      </c>
      <c r="I111" s="46">
        <f t="shared" si="3"/>
        <v>263.87944013425937</v>
      </c>
      <c r="J111" s="29"/>
      <c r="K111" s="2"/>
      <c r="L111" s="2"/>
      <c r="M111" s="2"/>
      <c r="N111" s="2"/>
      <c r="O111" s="2"/>
      <c r="P111" s="2"/>
      <c r="Q111" s="5"/>
      <c r="R111" s="5"/>
      <c r="S111" s="5"/>
      <c r="T111" s="5"/>
      <c r="U111" s="5"/>
    </row>
    <row r="112" spans="2:21" ht="15.6">
      <c r="B112" s="25"/>
      <c r="C112" s="62" t="s">
        <v>33</v>
      </c>
      <c r="D112" s="64" t="s">
        <v>34</v>
      </c>
      <c r="E112" s="115">
        <v>103</v>
      </c>
      <c r="F112" s="112">
        <v>60.96</v>
      </c>
      <c r="G112" s="47">
        <f>N147</f>
        <v>44.715633587786215</v>
      </c>
      <c r="H112" s="46">
        <f t="shared" si="2"/>
        <v>16.244366412213786</v>
      </c>
      <c r="I112" s="46">
        <f t="shared" si="3"/>
        <v>263.87944013425937</v>
      </c>
      <c r="J112" s="29"/>
      <c r="K112" s="2"/>
      <c r="L112" s="2"/>
      <c r="M112" s="2"/>
      <c r="N112" s="2"/>
      <c r="O112" s="2"/>
      <c r="P112" s="2"/>
      <c r="Q112" s="5"/>
      <c r="R112" s="5"/>
      <c r="S112" s="5"/>
      <c r="T112" s="5"/>
      <c r="U112" s="5"/>
    </row>
    <row r="113" spans="2:21" ht="15.6">
      <c r="B113" s="25"/>
      <c r="C113" s="62" t="s">
        <v>33</v>
      </c>
      <c r="D113" s="64" t="s">
        <v>34</v>
      </c>
      <c r="E113" s="115">
        <v>104</v>
      </c>
      <c r="F113" s="112">
        <v>63.5</v>
      </c>
      <c r="G113" s="47">
        <f>N147</f>
        <v>44.715633587786215</v>
      </c>
      <c r="H113" s="46">
        <f t="shared" si="2"/>
        <v>18.784366412213785</v>
      </c>
      <c r="I113" s="46">
        <f t="shared" si="3"/>
        <v>352.85242150830538</v>
      </c>
      <c r="J113" s="29"/>
      <c r="K113" s="2"/>
      <c r="L113" s="2"/>
      <c r="M113" s="2"/>
      <c r="N113" s="2"/>
      <c r="O113" s="2"/>
      <c r="P113" s="2"/>
      <c r="Q113" s="5"/>
      <c r="R113" s="5"/>
      <c r="S113" s="5"/>
      <c r="T113" s="5"/>
      <c r="U113" s="5"/>
    </row>
    <row r="114" spans="2:21" ht="15.6">
      <c r="B114" s="25"/>
      <c r="C114" s="62" t="s">
        <v>33</v>
      </c>
      <c r="D114" s="64" t="s">
        <v>34</v>
      </c>
      <c r="E114" s="115">
        <v>105</v>
      </c>
      <c r="F114" s="112">
        <v>63.5</v>
      </c>
      <c r="G114" s="47">
        <f>N147</f>
        <v>44.715633587786215</v>
      </c>
      <c r="H114" s="46">
        <f t="shared" si="2"/>
        <v>18.784366412213785</v>
      </c>
      <c r="I114" s="46">
        <f t="shared" si="3"/>
        <v>352.85242150830538</v>
      </c>
      <c r="J114" s="29"/>
      <c r="K114" s="2"/>
      <c r="L114" s="2"/>
      <c r="M114" s="2"/>
      <c r="N114" s="2"/>
      <c r="O114" s="2"/>
      <c r="P114" s="2"/>
      <c r="Q114" s="5"/>
      <c r="R114" s="5"/>
      <c r="S114" s="5"/>
      <c r="T114" s="5"/>
      <c r="U114" s="5"/>
    </row>
    <row r="115" spans="2:21" ht="15.6">
      <c r="B115" s="25"/>
      <c r="C115" s="62" t="s">
        <v>33</v>
      </c>
      <c r="D115" s="64" t="s">
        <v>34</v>
      </c>
      <c r="E115" s="115">
        <v>106</v>
      </c>
      <c r="F115" s="112">
        <v>63.5</v>
      </c>
      <c r="G115" s="47">
        <f>N147</f>
        <v>44.715633587786215</v>
      </c>
      <c r="H115" s="46">
        <f t="shared" si="2"/>
        <v>18.784366412213785</v>
      </c>
      <c r="I115" s="46">
        <f t="shared" si="3"/>
        <v>352.85242150830538</v>
      </c>
      <c r="J115" s="29"/>
      <c r="K115" s="2"/>
      <c r="L115" s="2"/>
      <c r="M115" s="2"/>
      <c r="N115" s="2"/>
      <c r="O115" s="2"/>
      <c r="P115" s="2"/>
      <c r="Q115" s="5"/>
      <c r="R115" s="5"/>
      <c r="S115" s="5"/>
      <c r="T115" s="5"/>
      <c r="U115" s="5"/>
    </row>
    <row r="116" spans="2:21" ht="15.6">
      <c r="B116" s="25"/>
      <c r="C116" s="62" t="s">
        <v>33</v>
      </c>
      <c r="D116" s="64" t="s">
        <v>34</v>
      </c>
      <c r="E116" s="115">
        <v>107</v>
      </c>
      <c r="F116" s="112">
        <v>66.040000000000006</v>
      </c>
      <c r="G116" s="47">
        <f>N147</f>
        <v>44.715633587786215</v>
      </c>
      <c r="H116" s="46">
        <f t="shared" si="2"/>
        <v>21.324366412213791</v>
      </c>
      <c r="I116" s="46">
        <f t="shared" si="3"/>
        <v>454.72860288235171</v>
      </c>
      <c r="J116" s="29"/>
      <c r="K116" s="2"/>
      <c r="L116" s="2"/>
      <c r="M116" s="2"/>
      <c r="N116" s="2"/>
      <c r="O116" s="2"/>
      <c r="P116" s="2"/>
      <c r="Q116" s="5"/>
      <c r="R116" s="5"/>
      <c r="S116" s="5"/>
      <c r="T116" s="5"/>
      <c r="U116" s="5"/>
    </row>
    <row r="117" spans="2:21" ht="15.6">
      <c r="B117" s="25"/>
      <c r="C117" s="62" t="s">
        <v>33</v>
      </c>
      <c r="D117" s="64" t="s">
        <v>34</v>
      </c>
      <c r="E117" s="115">
        <v>108</v>
      </c>
      <c r="F117" s="112">
        <v>66.040000000000006</v>
      </c>
      <c r="G117" s="47">
        <f>N147</f>
        <v>44.715633587786215</v>
      </c>
      <c r="H117" s="46">
        <f t="shared" si="2"/>
        <v>21.324366412213791</v>
      </c>
      <c r="I117" s="46">
        <f t="shared" si="3"/>
        <v>454.72860288235171</v>
      </c>
      <c r="J117" s="29"/>
      <c r="K117" s="2"/>
      <c r="L117" s="2"/>
      <c r="M117" s="2"/>
      <c r="N117" s="2"/>
      <c r="O117" s="2"/>
      <c r="P117" s="2"/>
      <c r="Q117" s="5"/>
      <c r="R117" s="5"/>
      <c r="S117" s="5"/>
      <c r="T117" s="5"/>
      <c r="U117" s="5"/>
    </row>
    <row r="118" spans="2:21" ht="15.6">
      <c r="B118" s="25"/>
      <c r="C118" s="62" t="s">
        <v>33</v>
      </c>
      <c r="D118" s="64" t="s">
        <v>34</v>
      </c>
      <c r="E118" s="115">
        <v>109</v>
      </c>
      <c r="F118" s="112">
        <v>66.040000000000006</v>
      </c>
      <c r="G118" s="47">
        <f>N147</f>
        <v>44.715633587786215</v>
      </c>
      <c r="H118" s="46">
        <f t="shared" si="2"/>
        <v>21.324366412213791</v>
      </c>
      <c r="I118" s="46">
        <f t="shared" si="3"/>
        <v>454.72860288235171</v>
      </c>
      <c r="J118" s="29"/>
      <c r="K118" s="2"/>
      <c r="L118" s="2"/>
      <c r="M118" s="2"/>
      <c r="N118" s="2"/>
      <c r="O118" s="2"/>
      <c r="P118" s="2"/>
      <c r="Q118" s="5"/>
      <c r="R118" s="5"/>
      <c r="S118" s="5"/>
      <c r="T118" s="5"/>
      <c r="U118" s="5"/>
    </row>
    <row r="119" spans="2:21" ht="15.6">
      <c r="B119" s="25"/>
      <c r="C119" s="62" t="s">
        <v>33</v>
      </c>
      <c r="D119" s="64" t="s">
        <v>34</v>
      </c>
      <c r="E119" s="115">
        <v>110</v>
      </c>
      <c r="F119" s="112">
        <v>71.12</v>
      </c>
      <c r="G119" s="47">
        <f>N147</f>
        <v>44.715633587786215</v>
      </c>
      <c r="H119" s="46">
        <f t="shared" si="2"/>
        <v>26.40436641221379</v>
      </c>
      <c r="I119" s="46">
        <f t="shared" si="3"/>
        <v>697.19056563044376</v>
      </c>
      <c r="J119" s="29"/>
      <c r="K119" s="2"/>
      <c r="L119" s="2"/>
      <c r="M119" s="2"/>
      <c r="N119" s="2"/>
      <c r="O119" s="2"/>
      <c r="P119" s="2"/>
      <c r="Q119" s="5"/>
      <c r="R119" s="5"/>
      <c r="S119" s="5"/>
      <c r="T119" s="5"/>
      <c r="U119" s="5"/>
    </row>
    <row r="120" spans="2:21" ht="15.6">
      <c r="B120" s="25"/>
      <c r="C120" s="62" t="s">
        <v>33</v>
      </c>
      <c r="D120" s="64" t="s">
        <v>34</v>
      </c>
      <c r="E120" s="115">
        <v>111</v>
      </c>
      <c r="F120" s="112">
        <v>71.12</v>
      </c>
      <c r="G120" s="47">
        <f>N147</f>
        <v>44.715633587786215</v>
      </c>
      <c r="H120" s="46">
        <f t="shared" si="2"/>
        <v>26.40436641221379</v>
      </c>
      <c r="I120" s="46">
        <f t="shared" si="3"/>
        <v>697.19056563044376</v>
      </c>
      <c r="J120" s="29"/>
      <c r="K120" s="2"/>
      <c r="L120" s="2"/>
      <c r="M120" s="2"/>
      <c r="N120" s="2"/>
      <c r="O120" s="2"/>
      <c r="P120" s="2"/>
      <c r="Q120" s="5"/>
      <c r="R120" s="5"/>
      <c r="S120" s="5"/>
      <c r="T120" s="5"/>
      <c r="U120" s="5"/>
    </row>
    <row r="121" spans="2:21" ht="15.6">
      <c r="B121" s="25"/>
      <c r="C121" s="62" t="s">
        <v>33</v>
      </c>
      <c r="D121" s="64" t="s">
        <v>34</v>
      </c>
      <c r="E121" s="115">
        <v>112</v>
      </c>
      <c r="F121" s="112">
        <v>71.12</v>
      </c>
      <c r="G121" s="47">
        <f>N147</f>
        <v>44.715633587786215</v>
      </c>
      <c r="H121" s="46">
        <f t="shared" si="2"/>
        <v>26.40436641221379</v>
      </c>
      <c r="I121" s="46">
        <f t="shared" si="3"/>
        <v>697.19056563044376</v>
      </c>
      <c r="J121" s="29"/>
      <c r="K121" s="2"/>
      <c r="L121" s="2"/>
      <c r="M121" s="2"/>
      <c r="N121" s="2"/>
      <c r="O121" s="2"/>
      <c r="P121" s="2"/>
      <c r="Q121" s="5"/>
      <c r="R121" s="5"/>
      <c r="S121" s="5"/>
      <c r="T121" s="5"/>
      <c r="U121" s="5"/>
    </row>
    <row r="122" spans="2:21" ht="15.6">
      <c r="B122" s="25"/>
      <c r="C122" s="62" t="s">
        <v>33</v>
      </c>
      <c r="D122" s="64" t="s">
        <v>34</v>
      </c>
      <c r="E122" s="115">
        <v>113</v>
      </c>
      <c r="F122" s="112">
        <v>71.12</v>
      </c>
      <c r="G122" s="47">
        <f>N147</f>
        <v>44.715633587786215</v>
      </c>
      <c r="H122" s="46">
        <f t="shared" si="2"/>
        <v>26.40436641221379</v>
      </c>
      <c r="I122" s="46">
        <f t="shared" si="3"/>
        <v>697.19056563044376</v>
      </c>
      <c r="J122" s="29"/>
      <c r="K122" s="2"/>
      <c r="L122" s="2"/>
      <c r="M122" s="2"/>
      <c r="N122" s="2"/>
      <c r="O122" s="2"/>
      <c r="P122" s="2"/>
      <c r="Q122" s="5"/>
      <c r="R122" s="5"/>
      <c r="S122" s="5"/>
      <c r="T122" s="5"/>
      <c r="U122" s="5"/>
    </row>
    <row r="123" spans="2:21" ht="15.6">
      <c r="B123" s="25"/>
      <c r="C123" s="62" t="s">
        <v>33</v>
      </c>
      <c r="D123" s="64" t="s">
        <v>34</v>
      </c>
      <c r="E123" s="115">
        <v>114</v>
      </c>
      <c r="F123" s="112">
        <v>71.12</v>
      </c>
      <c r="G123" s="47">
        <f>N147</f>
        <v>44.715633587786215</v>
      </c>
      <c r="H123" s="46">
        <f t="shared" si="2"/>
        <v>26.40436641221379</v>
      </c>
      <c r="I123" s="46">
        <f t="shared" si="3"/>
        <v>697.19056563044376</v>
      </c>
      <c r="J123" s="29"/>
      <c r="K123" s="2"/>
      <c r="L123" s="2"/>
      <c r="M123" s="2"/>
      <c r="N123" s="2"/>
      <c r="O123" s="2"/>
      <c r="P123" s="2"/>
      <c r="Q123" s="5"/>
      <c r="R123" s="5"/>
      <c r="S123" s="5"/>
      <c r="T123" s="5"/>
      <c r="U123" s="5"/>
    </row>
    <row r="124" spans="2:21" ht="15.6">
      <c r="B124" s="25"/>
      <c r="C124" s="62" t="s">
        <v>33</v>
      </c>
      <c r="D124" s="64" t="s">
        <v>34</v>
      </c>
      <c r="E124" s="115">
        <v>115</v>
      </c>
      <c r="F124" s="112">
        <v>73.66</v>
      </c>
      <c r="G124" s="47">
        <f>N147</f>
        <v>44.715633587786215</v>
      </c>
      <c r="H124" s="46">
        <f t="shared" si="2"/>
        <v>28.944366412213782</v>
      </c>
      <c r="I124" s="46">
        <f t="shared" si="3"/>
        <v>837.77634700448937</v>
      </c>
      <c r="J124" s="29"/>
      <c r="K124" s="2"/>
      <c r="L124" s="2"/>
      <c r="M124" s="2"/>
      <c r="N124" s="2"/>
      <c r="O124" s="2"/>
      <c r="P124" s="2"/>
      <c r="Q124" s="5"/>
      <c r="R124" s="5"/>
      <c r="S124" s="5"/>
      <c r="T124" s="5"/>
      <c r="U124" s="5"/>
    </row>
    <row r="125" spans="2:21" ht="15.6">
      <c r="B125" s="25"/>
      <c r="C125" s="62" t="s">
        <v>33</v>
      </c>
      <c r="D125" s="64" t="s">
        <v>34</v>
      </c>
      <c r="E125" s="115">
        <v>116</v>
      </c>
      <c r="F125" s="112">
        <v>73.66</v>
      </c>
      <c r="G125" s="47">
        <f>N147</f>
        <v>44.715633587786215</v>
      </c>
      <c r="H125" s="46">
        <f t="shared" si="2"/>
        <v>28.944366412213782</v>
      </c>
      <c r="I125" s="46">
        <f t="shared" si="3"/>
        <v>837.77634700448937</v>
      </c>
      <c r="J125" s="29"/>
      <c r="K125" s="2"/>
      <c r="L125" s="2"/>
      <c r="M125" s="2"/>
      <c r="N125" s="2"/>
      <c r="O125" s="2"/>
      <c r="P125" s="2"/>
      <c r="Q125" s="5"/>
      <c r="R125" s="5"/>
      <c r="S125" s="5"/>
      <c r="T125" s="5"/>
      <c r="U125" s="5"/>
    </row>
    <row r="126" spans="2:21" ht="15.6">
      <c r="B126" s="25"/>
      <c r="C126" s="62" t="s">
        <v>33</v>
      </c>
      <c r="D126" s="64" t="s">
        <v>34</v>
      </c>
      <c r="E126" s="115">
        <v>117</v>
      </c>
      <c r="F126" s="112">
        <v>76.2</v>
      </c>
      <c r="G126" s="47">
        <f>N147</f>
        <v>44.715633587786215</v>
      </c>
      <c r="H126" s="46">
        <f t="shared" si="2"/>
        <v>31.484366412213788</v>
      </c>
      <c r="I126" s="46">
        <f t="shared" si="3"/>
        <v>991.26532837853574</v>
      </c>
      <c r="J126" s="29"/>
      <c r="K126" s="2"/>
      <c r="L126" s="2"/>
      <c r="M126" s="2"/>
      <c r="N126" s="2"/>
      <c r="O126" s="2"/>
      <c r="P126" s="2"/>
      <c r="Q126" s="5"/>
      <c r="R126" s="5"/>
      <c r="S126" s="5"/>
      <c r="T126" s="5"/>
      <c r="U126" s="5"/>
    </row>
    <row r="127" spans="2:21" ht="15.6">
      <c r="B127" s="25"/>
      <c r="C127" s="62" t="s">
        <v>33</v>
      </c>
      <c r="D127" s="64" t="s">
        <v>34</v>
      </c>
      <c r="E127" s="115">
        <v>118</v>
      </c>
      <c r="F127" s="112">
        <v>76.2</v>
      </c>
      <c r="G127" s="47">
        <f>N147</f>
        <v>44.715633587786215</v>
      </c>
      <c r="H127" s="46">
        <f t="shared" si="2"/>
        <v>31.484366412213788</v>
      </c>
      <c r="I127" s="46">
        <f t="shared" si="3"/>
        <v>991.26532837853574</v>
      </c>
      <c r="J127" s="29"/>
      <c r="K127" s="2"/>
      <c r="L127" s="2"/>
      <c r="M127" s="2"/>
      <c r="N127" s="2"/>
      <c r="O127" s="2"/>
      <c r="P127" s="2"/>
      <c r="Q127" s="5"/>
      <c r="R127" s="5"/>
      <c r="S127" s="5"/>
      <c r="T127" s="5"/>
      <c r="U127" s="5"/>
    </row>
    <row r="128" spans="2:21" ht="15.6">
      <c r="B128" s="25"/>
      <c r="C128" s="62" t="s">
        <v>33</v>
      </c>
      <c r="D128" s="64" t="s">
        <v>34</v>
      </c>
      <c r="E128" s="115">
        <v>119</v>
      </c>
      <c r="F128" s="112">
        <v>76.2</v>
      </c>
      <c r="G128" s="47">
        <f>N147</f>
        <v>44.715633587786215</v>
      </c>
      <c r="H128" s="46">
        <f t="shared" si="2"/>
        <v>31.484366412213788</v>
      </c>
      <c r="I128" s="46">
        <f t="shared" si="3"/>
        <v>991.26532837853574</v>
      </c>
      <c r="J128" s="29"/>
      <c r="K128" s="2"/>
      <c r="L128" s="2"/>
      <c r="M128" s="2"/>
      <c r="N128" s="2"/>
      <c r="O128" s="2"/>
      <c r="P128" s="2"/>
      <c r="Q128" s="5"/>
      <c r="R128" s="5"/>
      <c r="S128" s="5"/>
      <c r="T128" s="5"/>
      <c r="U128" s="5"/>
    </row>
    <row r="129" spans="2:27" ht="15.6">
      <c r="B129" s="25"/>
      <c r="C129" s="62" t="s">
        <v>33</v>
      </c>
      <c r="D129" s="64" t="s">
        <v>34</v>
      </c>
      <c r="E129" s="115">
        <v>120</v>
      </c>
      <c r="F129" s="112">
        <v>78.739999999999995</v>
      </c>
      <c r="G129" s="47">
        <f>N147</f>
        <v>44.715633587786215</v>
      </c>
      <c r="H129" s="46">
        <f t="shared" si="2"/>
        <v>34.02436641221378</v>
      </c>
      <c r="I129" s="46">
        <f t="shared" si="3"/>
        <v>1157.6575097525813</v>
      </c>
      <c r="J129" s="29"/>
      <c r="K129" s="2"/>
      <c r="L129" s="2"/>
      <c r="M129" s="2"/>
      <c r="N129" s="2"/>
      <c r="O129" s="2"/>
      <c r="P129" s="2"/>
      <c r="Q129" s="5"/>
      <c r="R129" s="5"/>
      <c r="S129" s="5"/>
      <c r="T129" s="5"/>
      <c r="U129" s="5"/>
    </row>
    <row r="130" spans="2:27" ht="15.6">
      <c r="B130" s="25"/>
      <c r="C130" s="62" t="s">
        <v>33</v>
      </c>
      <c r="D130" s="64" t="s">
        <v>34</v>
      </c>
      <c r="E130" s="115">
        <v>121</v>
      </c>
      <c r="F130" s="112">
        <v>81.28</v>
      </c>
      <c r="G130" s="47">
        <f>N147</f>
        <v>44.715633587786215</v>
      </c>
      <c r="H130" s="46">
        <f t="shared" si="2"/>
        <v>36.564366412213786</v>
      </c>
      <c r="I130" s="46">
        <f t="shared" si="3"/>
        <v>1336.9528911266277</v>
      </c>
      <c r="J130" s="29"/>
      <c r="K130" s="2"/>
      <c r="L130" s="2"/>
      <c r="M130" s="2"/>
      <c r="N130" s="2"/>
      <c r="O130" s="2"/>
      <c r="P130" s="2"/>
      <c r="Q130" s="5"/>
      <c r="R130" s="5"/>
      <c r="S130" s="5"/>
      <c r="T130" s="5"/>
      <c r="U130" s="5"/>
    </row>
    <row r="131" spans="2:27" ht="15.6">
      <c r="B131" s="25"/>
      <c r="C131" s="62" t="s">
        <v>33</v>
      </c>
      <c r="D131" s="64" t="s">
        <v>34</v>
      </c>
      <c r="E131" s="115">
        <v>122</v>
      </c>
      <c r="F131" s="112">
        <v>83.820000000000007</v>
      </c>
      <c r="G131" s="47">
        <f>N147</f>
        <v>44.715633587786215</v>
      </c>
      <c r="H131" s="46">
        <f t="shared" si="2"/>
        <v>39.104366412213793</v>
      </c>
      <c r="I131" s="46">
        <f t="shared" si="3"/>
        <v>1529.1514725006741</v>
      </c>
      <c r="J131" s="29"/>
      <c r="K131" s="2"/>
      <c r="L131" s="2"/>
      <c r="M131" s="2"/>
      <c r="N131" s="2"/>
      <c r="O131" s="2"/>
      <c r="P131" s="2"/>
      <c r="Q131" s="5"/>
      <c r="R131" s="5"/>
      <c r="S131" s="5"/>
      <c r="T131" s="5"/>
      <c r="U131" s="5"/>
    </row>
    <row r="132" spans="2:27" ht="15.6">
      <c r="B132" s="25"/>
      <c r="C132" s="62" t="s">
        <v>33</v>
      </c>
      <c r="D132" s="64" t="s">
        <v>34</v>
      </c>
      <c r="E132" s="115">
        <v>123</v>
      </c>
      <c r="F132" s="112">
        <v>83.820000000000007</v>
      </c>
      <c r="G132" s="47">
        <f>N147</f>
        <v>44.715633587786215</v>
      </c>
      <c r="H132" s="46">
        <f t="shared" si="2"/>
        <v>39.104366412213793</v>
      </c>
      <c r="I132" s="46">
        <f t="shared" si="3"/>
        <v>1529.1514725006741</v>
      </c>
      <c r="J132" s="29"/>
      <c r="K132" s="2"/>
      <c r="L132" s="2"/>
      <c r="M132" s="2"/>
      <c r="N132" s="2"/>
      <c r="O132" s="2"/>
      <c r="P132" s="2"/>
      <c r="Q132" s="5"/>
      <c r="R132" s="5"/>
      <c r="S132" s="5"/>
      <c r="T132" s="5"/>
      <c r="U132" s="5"/>
    </row>
    <row r="133" spans="2:27" ht="15.6">
      <c r="B133" s="25"/>
      <c r="C133" s="62" t="s">
        <v>33</v>
      </c>
      <c r="D133" s="64" t="s">
        <v>34</v>
      </c>
      <c r="E133" s="115">
        <v>124</v>
      </c>
      <c r="F133" s="112">
        <v>83.820000000000007</v>
      </c>
      <c r="G133" s="47">
        <f>N147</f>
        <v>44.715633587786215</v>
      </c>
      <c r="H133" s="46">
        <f t="shared" si="2"/>
        <v>39.104366412213793</v>
      </c>
      <c r="I133" s="46">
        <f t="shared" si="3"/>
        <v>1529.1514725006741</v>
      </c>
      <c r="J133" s="29"/>
      <c r="K133" s="2"/>
      <c r="L133" s="2"/>
      <c r="M133" s="2"/>
      <c r="N133" s="2"/>
      <c r="O133" s="2"/>
      <c r="P133" s="2"/>
      <c r="Q133" s="5"/>
      <c r="R133" s="5"/>
      <c r="S133" s="5"/>
      <c r="T133" s="5"/>
      <c r="U133" s="5"/>
    </row>
    <row r="134" spans="2:27" ht="15.6">
      <c r="B134" s="25"/>
      <c r="C134" s="62" t="s">
        <v>33</v>
      </c>
      <c r="D134" s="64" t="s">
        <v>34</v>
      </c>
      <c r="E134" s="115">
        <v>125</v>
      </c>
      <c r="F134" s="112">
        <v>83.820000000000007</v>
      </c>
      <c r="G134" s="47">
        <f>N147</f>
        <v>44.715633587786215</v>
      </c>
      <c r="H134" s="46">
        <f t="shared" si="2"/>
        <v>39.104366412213793</v>
      </c>
      <c r="I134" s="46">
        <f t="shared" si="3"/>
        <v>1529.1514725006741</v>
      </c>
      <c r="J134" s="29"/>
      <c r="K134" s="2"/>
      <c r="L134" s="2"/>
      <c r="M134" s="2"/>
      <c r="N134" s="2"/>
      <c r="O134" s="2"/>
      <c r="P134" s="2"/>
      <c r="Q134" s="5"/>
      <c r="R134" s="5"/>
      <c r="S134" s="5"/>
      <c r="T134" s="5"/>
      <c r="U134" s="5"/>
    </row>
    <row r="135" spans="2:27" ht="15.6">
      <c r="B135" s="25"/>
      <c r="C135" s="62" t="s">
        <v>33</v>
      </c>
      <c r="D135" s="64" t="s">
        <v>34</v>
      </c>
      <c r="E135" s="115">
        <v>126</v>
      </c>
      <c r="F135" s="112">
        <v>83.820000000000007</v>
      </c>
      <c r="G135" s="47">
        <f>N147</f>
        <v>44.715633587786215</v>
      </c>
      <c r="H135" s="46">
        <f t="shared" si="2"/>
        <v>39.104366412213793</v>
      </c>
      <c r="I135" s="46">
        <f t="shared" si="3"/>
        <v>1529.1514725006741</v>
      </c>
      <c r="J135" s="29"/>
      <c r="K135" s="2"/>
      <c r="L135" s="2"/>
      <c r="M135" s="2"/>
      <c r="N135" s="2"/>
      <c r="O135" s="2"/>
      <c r="P135" s="2"/>
      <c r="Q135" s="5"/>
      <c r="R135" s="5"/>
      <c r="S135" s="5"/>
      <c r="T135" s="5"/>
      <c r="U135" s="5"/>
    </row>
    <row r="136" spans="2:27" ht="15.6">
      <c r="B136" s="25"/>
      <c r="C136" s="62" t="s">
        <v>33</v>
      </c>
      <c r="D136" s="64" t="s">
        <v>34</v>
      </c>
      <c r="E136" s="115">
        <v>127</v>
      </c>
      <c r="F136" s="112">
        <v>83.820000000000007</v>
      </c>
      <c r="G136" s="47">
        <f>N147</f>
        <v>44.715633587786215</v>
      </c>
      <c r="H136" s="46">
        <f t="shared" si="2"/>
        <v>39.104366412213793</v>
      </c>
      <c r="I136" s="46">
        <f t="shared" si="3"/>
        <v>1529.1514725006741</v>
      </c>
      <c r="J136" s="29"/>
      <c r="K136" s="2"/>
      <c r="L136" s="2"/>
      <c r="M136" s="2"/>
      <c r="N136" s="2"/>
      <c r="O136" s="2"/>
      <c r="P136" s="2"/>
      <c r="Q136" s="5"/>
      <c r="R136" s="5"/>
      <c r="S136" s="5"/>
      <c r="T136" s="5"/>
      <c r="U136" s="5"/>
    </row>
    <row r="137" spans="2:27" ht="15.6">
      <c r="B137" s="25"/>
      <c r="C137" s="62" t="s">
        <v>33</v>
      </c>
      <c r="D137" s="64" t="s">
        <v>34</v>
      </c>
      <c r="E137" s="115">
        <v>128</v>
      </c>
      <c r="F137" s="112">
        <v>86.36</v>
      </c>
      <c r="G137" s="47">
        <f>N147</f>
        <v>44.715633587786215</v>
      </c>
      <c r="H137" s="46">
        <f t="shared" si="2"/>
        <v>41.644366412213785</v>
      </c>
      <c r="I137" s="46">
        <f t="shared" si="3"/>
        <v>1734.2532538747196</v>
      </c>
      <c r="J137" s="29"/>
      <c r="K137" s="2"/>
      <c r="L137" s="2"/>
      <c r="M137" s="2"/>
      <c r="N137" s="2"/>
      <c r="O137" s="2"/>
      <c r="P137" s="2"/>
      <c r="Q137" s="5"/>
      <c r="R137" s="5"/>
      <c r="S137" s="5"/>
      <c r="T137" s="5"/>
      <c r="U137" s="5"/>
    </row>
    <row r="138" spans="2:27" ht="15.6">
      <c r="B138" s="25"/>
      <c r="C138" s="62" t="s">
        <v>33</v>
      </c>
      <c r="D138" s="64" t="s">
        <v>34</v>
      </c>
      <c r="E138" s="115">
        <v>129</v>
      </c>
      <c r="F138" s="112">
        <v>86.36</v>
      </c>
      <c r="G138" s="47">
        <f>N147</f>
        <v>44.715633587786215</v>
      </c>
      <c r="H138" s="46">
        <f t="shared" si="2"/>
        <v>41.644366412213785</v>
      </c>
      <c r="I138" s="46">
        <f t="shared" si="3"/>
        <v>1734.2532538747196</v>
      </c>
      <c r="J138" s="29"/>
      <c r="K138" s="2"/>
      <c r="L138" s="2"/>
      <c r="M138" s="2"/>
      <c r="N138" s="2"/>
      <c r="O138" s="2"/>
      <c r="P138" s="2"/>
      <c r="Q138" s="5"/>
      <c r="R138" s="5"/>
      <c r="S138" s="5"/>
      <c r="T138" s="5"/>
      <c r="U138" s="5"/>
    </row>
    <row r="139" spans="2:27" ht="15.6">
      <c r="B139" s="25"/>
      <c r="C139" s="62" t="s">
        <v>33</v>
      </c>
      <c r="D139" s="64" t="s">
        <v>34</v>
      </c>
      <c r="E139" s="115">
        <v>130</v>
      </c>
      <c r="F139" s="112">
        <v>96.52</v>
      </c>
      <c r="G139" s="47">
        <f>N147</f>
        <v>44.715633587786215</v>
      </c>
      <c r="H139" s="46">
        <f t="shared" si="2"/>
        <v>51.804366412213781</v>
      </c>
      <c r="I139" s="46">
        <f t="shared" si="3"/>
        <v>2683.6923793709034</v>
      </c>
      <c r="J139" s="29"/>
      <c r="K139" s="2"/>
      <c r="L139" s="2"/>
      <c r="M139" s="2"/>
      <c r="N139" s="2"/>
      <c r="O139" s="2"/>
      <c r="P139" s="2"/>
      <c r="Q139" s="5"/>
      <c r="R139" s="5"/>
      <c r="S139" s="5"/>
      <c r="T139" s="5"/>
      <c r="U139" s="5"/>
    </row>
    <row r="140" spans="2:27" ht="15.6">
      <c r="B140" s="25"/>
      <c r="C140" s="62" t="s">
        <v>33</v>
      </c>
      <c r="D140" s="64" t="s">
        <v>34</v>
      </c>
      <c r="E140" s="115">
        <v>131</v>
      </c>
      <c r="F140" s="112">
        <v>97.281999999999996</v>
      </c>
      <c r="G140" s="47">
        <f>N147</f>
        <v>44.715633587786215</v>
      </c>
      <c r="H140" s="46">
        <f t="shared" si="2"/>
        <v>52.566366412213782</v>
      </c>
      <c r="I140" s="46">
        <f t="shared" si="3"/>
        <v>2763.2228777831174</v>
      </c>
      <c r="J140" s="29"/>
      <c r="K140" s="2"/>
      <c r="L140" s="2"/>
      <c r="M140" s="2"/>
      <c r="N140" s="2"/>
      <c r="O140" s="2"/>
      <c r="P140" s="2"/>
      <c r="Q140" s="5"/>
      <c r="R140" s="5"/>
      <c r="S140" s="5"/>
      <c r="T140" s="5"/>
      <c r="U140" s="5"/>
    </row>
    <row r="141" spans="2:27">
      <c r="B141" s="25"/>
      <c r="C141" s="25"/>
      <c r="D141" s="63"/>
      <c r="E141" s="26"/>
      <c r="F141" s="27"/>
      <c r="G141" s="28"/>
      <c r="H141" s="29"/>
      <c r="I141" s="27"/>
      <c r="J141" s="29"/>
      <c r="K141" s="2"/>
      <c r="L141" s="2"/>
      <c r="M141" s="2"/>
      <c r="N141" s="2"/>
      <c r="O141" s="2"/>
      <c r="P141" s="2"/>
      <c r="Q141" s="2"/>
      <c r="R141" s="5"/>
      <c r="S141" s="5"/>
      <c r="T141" s="5"/>
      <c r="U141" s="5"/>
      <c r="V141" s="5"/>
      <c r="W141" s="5"/>
      <c r="X141" s="5"/>
      <c r="Y141" s="5"/>
      <c r="Z141" s="5"/>
      <c r="AA141" s="5"/>
    </row>
    <row r="142" spans="2:27">
      <c r="E142" s="15"/>
      <c r="F142" s="16"/>
      <c r="G142" s="4"/>
      <c r="H142" s="2"/>
      <c r="I142" s="16"/>
      <c r="J142" s="2"/>
      <c r="K142" s="2"/>
      <c r="L142" s="2"/>
      <c r="M142" s="2"/>
      <c r="N142" s="2"/>
      <c r="O142" s="2"/>
      <c r="P142" s="2"/>
      <c r="Q142" s="2"/>
      <c r="R142" s="5"/>
      <c r="S142" s="5"/>
      <c r="T142" s="5"/>
      <c r="U142" s="5"/>
      <c r="V142" s="5"/>
      <c r="W142" s="5"/>
      <c r="X142" s="5"/>
      <c r="Y142" s="5"/>
      <c r="Z142" s="5"/>
      <c r="AA142" s="5"/>
    </row>
    <row r="143" spans="2:27" ht="15" thickBot="1">
      <c r="E143" s="15"/>
      <c r="F143" s="16"/>
      <c r="G143" s="87"/>
      <c r="H143" s="83"/>
      <c r="I143" s="90"/>
      <c r="J143" s="83"/>
      <c r="K143" s="2"/>
      <c r="L143" s="92"/>
      <c r="M143" s="92"/>
      <c r="N143" s="92"/>
      <c r="O143" s="92"/>
      <c r="P143" s="2"/>
      <c r="Q143" s="2"/>
      <c r="R143" s="5"/>
      <c r="S143" s="5"/>
      <c r="T143" s="5"/>
      <c r="U143" s="5"/>
      <c r="V143" s="5"/>
      <c r="W143" s="5"/>
      <c r="X143" s="5"/>
      <c r="Y143" s="5"/>
      <c r="Z143" s="5"/>
      <c r="AA143" s="5"/>
    </row>
    <row r="144" spans="2:27" ht="15" thickBot="1">
      <c r="G144" s="88"/>
      <c r="H144" s="71" t="s">
        <v>21</v>
      </c>
      <c r="I144" s="72"/>
      <c r="J144" s="84"/>
      <c r="L144" s="104"/>
      <c r="M144" s="105" t="s">
        <v>30</v>
      </c>
      <c r="N144" s="103"/>
      <c r="O144" s="92"/>
      <c r="P144" s="2"/>
      <c r="Q144" s="2"/>
      <c r="R144" s="5"/>
      <c r="S144" s="5"/>
      <c r="T144" s="5"/>
      <c r="U144" s="5"/>
      <c r="V144" s="5"/>
      <c r="W144" s="5"/>
      <c r="X144" s="5"/>
      <c r="Y144" s="5"/>
      <c r="Z144" s="5"/>
      <c r="AA144" s="5"/>
    </row>
    <row r="145" spans="4:27">
      <c r="G145" s="88"/>
      <c r="H145" s="77" t="s">
        <v>47</v>
      </c>
      <c r="I145" s="78">
        <f>SUM(F10:F140)</f>
        <v>5857.7479999999941</v>
      </c>
      <c r="J145" s="85"/>
      <c r="L145" s="94"/>
      <c r="M145" s="107"/>
      <c r="N145" s="108"/>
      <c r="O145" s="95"/>
      <c r="P145" s="5"/>
      <c r="Q145" s="2"/>
      <c r="R145" s="9"/>
      <c r="S145" s="10"/>
      <c r="T145" s="5"/>
      <c r="U145" s="5"/>
      <c r="V145" s="5"/>
      <c r="W145" s="5"/>
      <c r="X145" s="5"/>
      <c r="Y145" s="5"/>
      <c r="Z145" s="5"/>
      <c r="AA145" s="5"/>
    </row>
    <row r="146" spans="4:27">
      <c r="G146" s="88"/>
      <c r="H146" s="101" t="s">
        <v>36</v>
      </c>
      <c r="I146" s="102">
        <f>E140</f>
        <v>131</v>
      </c>
      <c r="J146" s="85"/>
      <c r="L146" s="94"/>
      <c r="M146" s="107"/>
      <c r="N146" s="109"/>
      <c r="O146" s="95"/>
      <c r="P146" s="5"/>
      <c r="Q146" s="2"/>
      <c r="R146" s="9"/>
      <c r="S146" s="11"/>
      <c r="T146" s="5"/>
      <c r="U146" s="5"/>
      <c r="V146" s="5"/>
      <c r="W146" s="5"/>
      <c r="X146" s="5"/>
      <c r="Y146" s="5"/>
      <c r="Z146" s="5"/>
      <c r="AA146" s="5"/>
    </row>
    <row r="147" spans="4:27">
      <c r="G147" s="88"/>
      <c r="H147" s="99" t="s">
        <v>0</v>
      </c>
      <c r="I147" s="100">
        <f>I145/I146</f>
        <v>44.715633587786215</v>
      </c>
      <c r="J147" s="85"/>
      <c r="L147" s="94"/>
      <c r="M147" s="106" t="s">
        <v>19</v>
      </c>
      <c r="N147" s="45">
        <f>AVERAGE(F10:F140)</f>
        <v>44.715633587786215</v>
      </c>
      <c r="O147" s="95"/>
      <c r="P147" s="5"/>
      <c r="Q147" s="2"/>
      <c r="R147" s="9"/>
      <c r="S147" s="10"/>
      <c r="T147" s="5"/>
      <c r="U147" s="5"/>
      <c r="V147" s="5"/>
      <c r="W147" s="5"/>
      <c r="X147" s="5"/>
      <c r="Y147" s="5"/>
      <c r="Z147" s="5"/>
      <c r="AA147" s="5"/>
    </row>
    <row r="148" spans="4:27">
      <c r="G148" s="88"/>
      <c r="H148" s="80"/>
      <c r="I148" s="81"/>
      <c r="J148" s="85"/>
      <c r="L148" s="94"/>
      <c r="M148" s="41" t="s">
        <v>11</v>
      </c>
      <c r="N148" s="43">
        <f>MEDIAN(F10:F140)</f>
        <v>39.369999999999997</v>
      </c>
      <c r="O148" s="95"/>
      <c r="P148" s="5"/>
      <c r="Q148" s="2"/>
      <c r="R148" s="9"/>
      <c r="S148" s="10"/>
      <c r="T148" s="5"/>
      <c r="U148" s="5"/>
      <c r="V148" s="5"/>
      <c r="W148" s="5"/>
      <c r="X148" s="5"/>
      <c r="Y148" s="5"/>
      <c r="Z148" s="5"/>
      <c r="AA148" s="5"/>
    </row>
    <row r="149" spans="4:27">
      <c r="G149" s="88"/>
      <c r="H149" s="79"/>
      <c r="I149" s="82"/>
      <c r="J149" s="85"/>
      <c r="L149" s="94"/>
      <c r="M149" s="41" t="s">
        <v>12</v>
      </c>
      <c r="N149" s="43">
        <f>MODE(F10:F140)</f>
        <v>30.48</v>
      </c>
      <c r="O149" s="95"/>
      <c r="P149" s="5"/>
      <c r="Q149" s="2"/>
      <c r="R149" s="9"/>
      <c r="S149" s="10"/>
      <c r="T149" s="5"/>
      <c r="U149" s="5"/>
      <c r="V149" s="5"/>
      <c r="W149" s="5"/>
      <c r="X149" s="5"/>
      <c r="Y149" s="5"/>
      <c r="Z149" s="5"/>
      <c r="AA149" s="5"/>
    </row>
    <row r="150" spans="4:27">
      <c r="G150" s="88"/>
      <c r="H150" s="74" t="s">
        <v>45</v>
      </c>
      <c r="I150" s="73">
        <f>SUM(I10:I140)</f>
        <v>59085.6705504122</v>
      </c>
      <c r="J150" s="85"/>
      <c r="L150" s="94"/>
      <c r="M150" s="96"/>
      <c r="N150" s="97"/>
      <c r="O150" s="95"/>
      <c r="P150" s="5"/>
      <c r="Q150" s="2"/>
      <c r="R150" s="9"/>
      <c r="S150" s="10"/>
      <c r="T150" s="5"/>
      <c r="U150" s="5"/>
      <c r="V150" s="5"/>
      <c r="W150" s="5"/>
      <c r="X150" s="5"/>
      <c r="Y150" s="5"/>
      <c r="Z150" s="5"/>
      <c r="AA150" s="5"/>
    </row>
    <row r="151" spans="4:27">
      <c r="G151" s="88"/>
      <c r="H151" s="74" t="s">
        <v>3</v>
      </c>
      <c r="I151" s="73">
        <f>E140-1</f>
        <v>130</v>
      </c>
      <c r="J151" s="85"/>
      <c r="L151" s="94"/>
      <c r="M151" s="41" t="s">
        <v>13</v>
      </c>
      <c r="N151" s="43">
        <f>_xlfn.VAR.S(F10:F140)</f>
        <v>454.5051580800984</v>
      </c>
      <c r="O151" s="95"/>
      <c r="P151" s="5"/>
      <c r="R151" s="5"/>
      <c r="S151" s="5"/>
      <c r="T151" s="5"/>
      <c r="U151" s="5"/>
      <c r="V151" s="5"/>
      <c r="W151" s="5"/>
      <c r="X151" s="5"/>
      <c r="Y151" s="5"/>
      <c r="Z151" s="5"/>
      <c r="AA151" s="5"/>
    </row>
    <row r="152" spans="4:27" ht="15" thickBot="1">
      <c r="G152" s="88"/>
      <c r="H152" s="75" t="s">
        <v>14</v>
      </c>
      <c r="I152" s="76">
        <f>SQRT(I150/I151)</f>
        <v>21.319126578734267</v>
      </c>
      <c r="J152" s="85"/>
      <c r="L152" s="94"/>
      <c r="M152" s="42" t="s">
        <v>20</v>
      </c>
      <c r="N152" s="44">
        <f>STDEV(F10:F140)</f>
        <v>21.319126578734373</v>
      </c>
      <c r="O152" s="95"/>
      <c r="P152" s="5"/>
      <c r="R152" s="9"/>
      <c r="S152" s="5"/>
      <c r="T152" s="5"/>
      <c r="U152" s="5"/>
      <c r="V152" s="5"/>
      <c r="W152" s="5"/>
      <c r="X152" s="5"/>
      <c r="Y152" s="5"/>
      <c r="Z152" s="5"/>
      <c r="AA152" s="5"/>
    </row>
    <row r="153" spans="4:27">
      <c r="E153" s="17"/>
      <c r="F153" s="8"/>
      <c r="G153" s="86"/>
      <c r="H153" s="113" t="s">
        <v>49</v>
      </c>
      <c r="I153" s="89"/>
      <c r="J153" s="86"/>
      <c r="K153"/>
      <c r="L153" s="93"/>
      <c r="M153" s="114" t="s">
        <v>48</v>
      </c>
      <c r="N153" s="94"/>
      <c r="O153" s="95"/>
      <c r="P153" s="5"/>
      <c r="R153" s="9"/>
      <c r="S153" s="5"/>
      <c r="T153" s="5"/>
      <c r="U153" s="5"/>
      <c r="V153" s="5"/>
      <c r="W153" s="5"/>
      <c r="X153" s="5"/>
      <c r="Y153" s="5"/>
      <c r="Z153" s="5"/>
      <c r="AA153" s="5"/>
    </row>
    <row r="154" spans="4:27" ht="15" thickBot="1">
      <c r="E154" s="7"/>
      <c r="F154" s="8"/>
      <c r="G154"/>
      <c r="H154"/>
      <c r="I154" s="36"/>
      <c r="J154"/>
      <c r="K154"/>
      <c r="L154"/>
      <c r="M154"/>
      <c r="O154" s="5"/>
      <c r="P154" s="5"/>
      <c r="R154" s="5"/>
      <c r="S154" s="5"/>
      <c r="T154" s="5"/>
      <c r="U154" s="5"/>
      <c r="V154" s="5"/>
      <c r="W154" s="5"/>
      <c r="X154" s="5"/>
      <c r="Y154" s="5"/>
      <c r="Z154" s="5"/>
      <c r="AA154" s="5"/>
    </row>
    <row r="155" spans="4:27" ht="15" thickBot="1">
      <c r="E155" s="33"/>
      <c r="F155" s="18"/>
      <c r="G155" s="3"/>
      <c r="H155" s="3"/>
      <c r="I155" s="37"/>
      <c r="J155" s="3"/>
      <c r="K155" s="3"/>
      <c r="L155" s="3"/>
      <c r="M155" s="3"/>
      <c r="N155" s="61"/>
      <c r="O155" s="5"/>
      <c r="P155" s="5"/>
      <c r="R155" s="5"/>
      <c r="S155" s="5"/>
      <c r="T155" s="5"/>
      <c r="U155" s="5"/>
      <c r="V155" s="5"/>
      <c r="W155" s="5"/>
      <c r="X155" s="5"/>
      <c r="Y155" s="5"/>
      <c r="Z155" s="5"/>
      <c r="AA155" s="5"/>
    </row>
    <row r="156" spans="4:27" s="5" customFormat="1" ht="15" thickBot="1">
      <c r="D156" s="38"/>
      <c r="E156" s="34" t="s">
        <v>6</v>
      </c>
      <c r="F156" s="35">
        <f>I147+I152</f>
        <v>66.034760166520485</v>
      </c>
      <c r="G156" s="5" t="s">
        <v>16</v>
      </c>
      <c r="I156" s="39"/>
      <c r="J156" s="5" t="s">
        <v>15</v>
      </c>
      <c r="K156" s="40"/>
      <c r="L156" s="91"/>
      <c r="N156" s="19"/>
      <c r="Q156" s="6"/>
    </row>
    <row r="157" spans="4:27">
      <c r="E157" s="34" t="s">
        <v>7</v>
      </c>
      <c r="F157" s="35">
        <f>I147-I152</f>
        <v>23.396507009051948</v>
      </c>
      <c r="G157" s="5"/>
      <c r="H157" s="5"/>
      <c r="I157" s="38"/>
      <c r="J157" s="5"/>
      <c r="K157" s="5"/>
      <c r="L157" s="5"/>
      <c r="M157" s="5"/>
      <c r="N157" s="19"/>
      <c r="O157" s="5"/>
      <c r="P157" s="5"/>
      <c r="R157" s="5"/>
      <c r="S157" s="5"/>
      <c r="T157" s="5"/>
      <c r="U157" s="5"/>
      <c r="V157" s="5"/>
      <c r="W157" s="5"/>
      <c r="X157" s="5"/>
      <c r="Y157" s="5"/>
      <c r="Z157" s="5"/>
      <c r="AA157" s="5"/>
    </row>
    <row r="158" spans="4:27" ht="15" thickBot="1">
      <c r="E158" s="34"/>
      <c r="F158" s="35"/>
      <c r="G158" s="5"/>
      <c r="H158" s="5"/>
      <c r="I158" s="38"/>
      <c r="J158" s="5"/>
      <c r="K158" s="5"/>
      <c r="L158" s="5"/>
      <c r="M158" s="5"/>
      <c r="N158" s="19"/>
      <c r="O158" s="5"/>
      <c r="P158" s="5"/>
      <c r="R158" s="5"/>
      <c r="S158" s="5"/>
      <c r="T158" s="5"/>
      <c r="U158" s="5"/>
      <c r="V158" s="5"/>
      <c r="W158" s="5"/>
      <c r="X158" s="5"/>
      <c r="Y158" s="5"/>
      <c r="Z158" s="5"/>
      <c r="AA158" s="5"/>
    </row>
    <row r="159" spans="4:27" ht="15" thickBot="1">
      <c r="E159" s="34" t="s">
        <v>8</v>
      </c>
      <c r="F159" s="35">
        <f>I147+(2*I152)</f>
        <v>87.353886745254755</v>
      </c>
      <c r="G159" s="5" t="s">
        <v>17</v>
      </c>
      <c r="H159" s="5"/>
      <c r="I159" s="39"/>
      <c r="J159" s="5" t="s">
        <v>15</v>
      </c>
      <c r="K159" s="40"/>
      <c r="L159" s="91"/>
      <c r="M159" s="5"/>
      <c r="N159" s="19"/>
      <c r="O159" s="5"/>
      <c r="P159" s="5"/>
      <c r="R159" s="5"/>
      <c r="S159" s="5"/>
      <c r="T159" s="5"/>
      <c r="U159" s="5"/>
      <c r="V159" s="5"/>
      <c r="W159" s="5"/>
      <c r="X159" s="5"/>
      <c r="Y159" s="5"/>
      <c r="Z159" s="5"/>
      <c r="AA159" s="5"/>
    </row>
    <row r="160" spans="4:27">
      <c r="E160" s="34" t="s">
        <v>9</v>
      </c>
      <c r="F160" s="35">
        <f>I147-(2*I152)</f>
        <v>2.0773804303176817</v>
      </c>
      <c r="G160" s="5"/>
      <c r="H160" s="5"/>
      <c r="I160" s="38"/>
      <c r="J160" s="5"/>
      <c r="K160" s="5"/>
      <c r="L160" s="5"/>
      <c r="M160" s="5"/>
      <c r="N160" s="19"/>
      <c r="O160" s="5"/>
      <c r="R160" s="5"/>
      <c r="S160" s="5"/>
      <c r="T160" s="5"/>
      <c r="U160" s="5"/>
      <c r="V160" s="5"/>
      <c r="W160" s="5"/>
      <c r="X160" s="5"/>
      <c r="Y160" s="5"/>
      <c r="Z160" s="5"/>
      <c r="AA160" s="5"/>
    </row>
    <row r="161" spans="5:27">
      <c r="E161" s="20"/>
      <c r="N161" s="19"/>
      <c r="R161" s="5"/>
      <c r="S161" s="5"/>
      <c r="T161" s="5"/>
      <c r="U161" s="5"/>
      <c r="V161" s="5"/>
      <c r="W161" s="5"/>
      <c r="X161" s="5"/>
      <c r="Y161" s="5"/>
      <c r="Z161" s="5"/>
      <c r="AA161" s="5"/>
    </row>
    <row r="162" spans="5:27">
      <c r="E162" s="20"/>
      <c r="N162" s="19"/>
      <c r="R162" s="5"/>
      <c r="S162" s="5"/>
      <c r="T162" s="5"/>
      <c r="U162" s="5"/>
      <c r="V162" s="5"/>
      <c r="W162" s="5"/>
      <c r="X162" s="5"/>
      <c r="Y162" s="5"/>
      <c r="Z162" s="5"/>
      <c r="AA162" s="5"/>
    </row>
    <row r="163" spans="5:27">
      <c r="E163" s="20"/>
      <c r="N163" s="19"/>
      <c r="R163" s="5"/>
      <c r="S163" s="5"/>
      <c r="T163" s="5"/>
      <c r="U163" s="5"/>
      <c r="V163" s="5"/>
      <c r="W163" s="5"/>
      <c r="X163" s="5"/>
      <c r="Y163" s="5"/>
      <c r="Z163" s="5"/>
      <c r="AA163" s="5"/>
    </row>
    <row r="164" spans="5:27">
      <c r="E164" s="20"/>
      <c r="F164" s="5"/>
      <c r="N164" s="19"/>
      <c r="R164" s="5"/>
      <c r="S164" s="5"/>
      <c r="T164" s="5"/>
      <c r="U164" s="5"/>
      <c r="V164" s="5"/>
      <c r="W164" s="5"/>
      <c r="X164" s="5"/>
      <c r="Y164" s="5"/>
      <c r="Z164" s="5"/>
      <c r="AA164" s="5"/>
    </row>
    <row r="165" spans="5:27">
      <c r="E165" s="20"/>
      <c r="N165" s="19"/>
    </row>
    <row r="166" spans="5:27">
      <c r="E166" s="20"/>
      <c r="N166" s="19"/>
    </row>
    <row r="167" spans="5:27">
      <c r="E167" s="20"/>
      <c r="N167" s="19"/>
    </row>
    <row r="168" spans="5:27">
      <c r="E168" s="20"/>
      <c r="N168" s="19"/>
    </row>
    <row r="169" spans="5:27">
      <c r="E169" s="20"/>
      <c r="N169" s="19"/>
    </row>
    <row r="170" spans="5:27">
      <c r="E170" s="20"/>
      <c r="N170" s="19"/>
    </row>
    <row r="171" spans="5:27">
      <c r="E171" s="20"/>
      <c r="N171" s="19"/>
    </row>
    <row r="172" spans="5:27">
      <c r="E172" s="20"/>
      <c r="N172" s="19"/>
    </row>
    <row r="173" spans="5:27">
      <c r="E173" s="20"/>
      <c r="N173" s="19"/>
    </row>
    <row r="174" spans="5:27">
      <c r="E174" s="20"/>
      <c r="N174" s="19"/>
    </row>
    <row r="175" spans="5:27">
      <c r="E175" s="20"/>
      <c r="N175" s="19"/>
    </row>
    <row r="176" spans="5:27">
      <c r="E176" s="20"/>
      <c r="N176" s="19"/>
    </row>
    <row r="177" spans="5:14">
      <c r="E177" s="20"/>
      <c r="N177" s="19"/>
    </row>
    <row r="178" spans="5:14">
      <c r="E178" s="20"/>
      <c r="N178" s="19"/>
    </row>
    <row r="179" spans="5:14">
      <c r="E179" s="20"/>
      <c r="N179" s="19"/>
    </row>
    <row r="180" spans="5:14">
      <c r="E180" s="20"/>
      <c r="N180" s="19"/>
    </row>
    <row r="181" spans="5:14">
      <c r="E181" s="20"/>
      <c r="N181" s="19"/>
    </row>
    <row r="182" spans="5:14">
      <c r="E182" s="20"/>
      <c r="N182" s="19"/>
    </row>
    <row r="183" spans="5:14">
      <c r="E183" s="20"/>
      <c r="N183" s="19"/>
    </row>
    <row r="184" spans="5:14">
      <c r="E184" s="20"/>
      <c r="N184" s="19"/>
    </row>
    <row r="185" spans="5:14" ht="15" thickBot="1">
      <c r="E185" s="21"/>
      <c r="F185" s="22"/>
      <c r="G185" s="23"/>
      <c r="H185" s="12"/>
      <c r="I185" s="22"/>
      <c r="J185" s="12"/>
      <c r="K185" s="12"/>
      <c r="L185" s="12"/>
      <c r="M185" s="12"/>
      <c r="N185" s="24"/>
    </row>
  </sheetData>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A1B8C-1C0C-4B99-B05C-81019C283EF6}">
  <dimension ref="A1:A10"/>
  <sheetViews>
    <sheetView workbookViewId="0">
      <selection activeCell="A6" sqref="A6"/>
    </sheetView>
  </sheetViews>
  <sheetFormatPr defaultRowHeight="14.4"/>
  <sheetData>
    <row r="1" spans="1:1">
      <c r="A1" s="110" t="s">
        <v>37</v>
      </c>
    </row>
    <row r="3" spans="1:1">
      <c r="A3" s="98" t="s">
        <v>39</v>
      </c>
    </row>
    <row r="4" spans="1:1">
      <c r="A4" t="s">
        <v>38</v>
      </c>
    </row>
    <row r="6" spans="1:1">
      <c r="A6" s="98" t="s">
        <v>43</v>
      </c>
    </row>
    <row r="7" spans="1:1">
      <c r="A7" t="s">
        <v>40</v>
      </c>
    </row>
    <row r="9" spans="1:1">
      <c r="A9" s="98" t="s">
        <v>42</v>
      </c>
    </row>
    <row r="10" spans="1:1">
      <c r="A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REAL DATA</vt:lpstr>
      <vt:lpstr>DescStats - STUDENT</vt:lpstr>
      <vt:lpstr>DescStats - INSTRUCTOR</vt:lpstr>
      <vt:lpstr>RESOURCES</vt:lpstr>
    </vt:vector>
  </TitlesOfParts>
  <Company>Nyack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Peter Park</cp:lastModifiedBy>
  <dcterms:created xsi:type="dcterms:W3CDTF">2013-01-25T23:23:54Z</dcterms:created>
  <dcterms:modified xsi:type="dcterms:W3CDTF">2021-09-26T02:48:31Z</dcterms:modified>
</cp:coreProperties>
</file>